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240" windowWidth="19035" windowHeight="8325" activeTab="3"/>
  </bookViews>
  <sheets>
    <sheet name="1T12" sheetId="1" r:id="rId1"/>
    <sheet name="2T12" sheetId="2" r:id="rId2"/>
    <sheet name="3T12" sheetId="4" r:id="rId3"/>
    <sheet name="4T12" sheetId="5" r:id="rId4"/>
    <sheet name="Sheet3" sheetId="3" r:id="rId5"/>
  </sheets>
  <definedNames>
    <definedName name="ACEPTAR">Sheet3!$A$4:$A$5</definedName>
    <definedName name="CONTENEDOR">Sheet3!$D$4:$D$8</definedName>
    <definedName name="DOCUMENTO">Sheet3!$I$4:$I$6</definedName>
    <definedName name="EMPRESA">Sheet3!$F$4:$F$10</definedName>
    <definedName name="MEDIOPAGO">Sheet3!$B$4:$B$11</definedName>
    <definedName name="TIPOIVA">Sheet3!$E$4:$E$8</definedName>
  </definedNames>
  <calcPr calcId="145621"/>
  <fileRecoveryPr repairLoad="1"/>
</workbook>
</file>

<file path=xl/calcChain.xml><?xml version="1.0" encoding="utf-8"?>
<calcChain xmlns="http://schemas.openxmlformats.org/spreadsheetml/2006/main">
  <c r="G58" i="1" l="1"/>
  <c r="H2" i="1"/>
  <c r="H1" i="4"/>
  <c r="H1" i="5" l="1"/>
  <c r="J31" i="4" l="1"/>
  <c r="J6" i="5"/>
  <c r="I2" i="2"/>
  <c r="H2" i="2"/>
  <c r="J44" i="1" l="1"/>
  <c r="J55" i="5"/>
  <c r="M56" i="5"/>
  <c r="K56" i="5"/>
  <c r="J56" i="5"/>
  <c r="M55" i="5"/>
  <c r="K55" i="5"/>
  <c r="M54" i="5"/>
  <c r="J54" i="5"/>
  <c r="K54" i="5" s="1"/>
  <c r="M53" i="5"/>
  <c r="J53" i="5"/>
  <c r="K53" i="5" s="1"/>
  <c r="M52" i="5"/>
  <c r="J52" i="5"/>
  <c r="K52" i="5" s="1"/>
  <c r="M51" i="5"/>
  <c r="J51" i="5"/>
  <c r="M50" i="5"/>
  <c r="J50" i="5"/>
  <c r="K50" i="5" s="1"/>
  <c r="M49" i="5"/>
  <c r="J49" i="5"/>
  <c r="K49" i="5" s="1"/>
  <c r="M48" i="5"/>
  <c r="K48" i="5" s="1"/>
  <c r="J48" i="5"/>
  <c r="M47" i="5"/>
  <c r="J47" i="5"/>
  <c r="K47" i="5" s="1"/>
  <c r="M46" i="5"/>
  <c r="J46" i="5"/>
  <c r="K46" i="5" s="1"/>
  <c r="M45" i="5"/>
  <c r="J45" i="5"/>
  <c r="M44" i="5"/>
  <c r="J44" i="5"/>
  <c r="K44" i="5" s="1"/>
  <c r="M43" i="5"/>
  <c r="J43" i="5"/>
  <c r="K43" i="5" s="1"/>
  <c r="M42" i="5"/>
  <c r="J42" i="5"/>
  <c r="K42" i="5" s="1"/>
  <c r="M41" i="5"/>
  <c r="J41" i="5"/>
  <c r="M40" i="5"/>
  <c r="J40" i="5"/>
  <c r="K40" i="5" s="1"/>
  <c r="M39" i="5"/>
  <c r="K39" i="5"/>
  <c r="J39" i="5"/>
  <c r="M38" i="5"/>
  <c r="K38" i="5"/>
  <c r="J38" i="5"/>
  <c r="M37" i="5"/>
  <c r="J37" i="5"/>
  <c r="K37" i="5" s="1"/>
  <c r="M36" i="5"/>
  <c r="J36" i="5"/>
  <c r="K36" i="5" s="1"/>
  <c r="M35" i="5"/>
  <c r="K35" i="5" s="1"/>
  <c r="J35" i="5"/>
  <c r="M34" i="5"/>
  <c r="J34" i="5"/>
  <c r="K34" i="5" s="1"/>
  <c r="M33" i="5"/>
  <c r="J33" i="5"/>
  <c r="K33" i="5" s="1"/>
  <c r="M32" i="5"/>
  <c r="J32" i="5"/>
  <c r="K32" i="5" s="1"/>
  <c r="M31" i="5"/>
  <c r="J31" i="5"/>
  <c r="K31" i="5" s="1"/>
  <c r="M30" i="5"/>
  <c r="J30" i="5"/>
  <c r="K30" i="5" s="1"/>
  <c r="M29" i="5"/>
  <c r="J29" i="5"/>
  <c r="K29" i="5" s="1"/>
  <c r="M28" i="5"/>
  <c r="J28" i="5"/>
  <c r="M27" i="5"/>
  <c r="J27" i="5"/>
  <c r="M26" i="5"/>
  <c r="J26" i="5"/>
  <c r="M25" i="5"/>
  <c r="J25" i="5"/>
  <c r="K25" i="5" s="1"/>
  <c r="M24" i="5"/>
  <c r="J24" i="5"/>
  <c r="K24" i="5" s="1"/>
  <c r="M23" i="5"/>
  <c r="K23" i="5"/>
  <c r="M22" i="5"/>
  <c r="K22" i="5"/>
  <c r="M21" i="5"/>
  <c r="J21" i="5"/>
  <c r="M20" i="5"/>
  <c r="J20" i="5"/>
  <c r="K20" i="5" s="1"/>
  <c r="M19" i="5"/>
  <c r="K19" i="5" s="1"/>
  <c r="J19" i="5"/>
  <c r="M18" i="5"/>
  <c r="J18" i="5"/>
  <c r="K18" i="5" s="1"/>
  <c r="M17" i="5"/>
  <c r="K17" i="5"/>
  <c r="M16" i="5"/>
  <c r="J16" i="5"/>
  <c r="K16" i="5" s="1"/>
  <c r="M15" i="5"/>
  <c r="J15" i="5"/>
  <c r="K15" i="5" s="1"/>
  <c r="M14" i="5"/>
  <c r="J14" i="5"/>
  <c r="K14" i="5" s="1"/>
  <c r="M13" i="5"/>
  <c r="J13" i="5"/>
  <c r="M12" i="5"/>
  <c r="K12" i="5"/>
  <c r="M11" i="5"/>
  <c r="K11" i="5" s="1"/>
  <c r="M10" i="5"/>
  <c r="J10" i="5"/>
  <c r="K10" i="5" s="1"/>
  <c r="M9" i="5"/>
  <c r="J9" i="5"/>
  <c r="K9" i="5" s="1"/>
  <c r="M8" i="5"/>
  <c r="J8" i="5"/>
  <c r="M7" i="5"/>
  <c r="J7" i="5"/>
  <c r="K7" i="5" s="1"/>
  <c r="M6" i="5"/>
  <c r="K6" i="5" s="1"/>
  <c r="M5" i="5"/>
  <c r="J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M55" i="4"/>
  <c r="M54" i="4"/>
  <c r="J55" i="4"/>
  <c r="K55" i="4" s="1"/>
  <c r="J54" i="4"/>
  <c r="J53" i="4"/>
  <c r="J52" i="4"/>
  <c r="J51" i="4"/>
  <c r="J50" i="4"/>
  <c r="J49" i="4"/>
  <c r="J48" i="4"/>
  <c r="J47" i="4"/>
  <c r="J46" i="4"/>
  <c r="J45" i="4"/>
  <c r="J44" i="4"/>
  <c r="J43" i="4"/>
  <c r="K43" i="4" s="1"/>
  <c r="J42" i="4"/>
  <c r="M39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J41" i="4"/>
  <c r="M40" i="4"/>
  <c r="J40" i="4"/>
  <c r="J39" i="4"/>
  <c r="M38" i="4"/>
  <c r="J38" i="4"/>
  <c r="K38" i="4" s="1"/>
  <c r="M37" i="4"/>
  <c r="J37" i="4"/>
  <c r="M36" i="4"/>
  <c r="J36" i="4"/>
  <c r="K36" i="4" s="1"/>
  <c r="M35" i="4"/>
  <c r="J35" i="4"/>
  <c r="M34" i="4"/>
  <c r="J34" i="4"/>
  <c r="M33" i="4"/>
  <c r="J33" i="4"/>
  <c r="M32" i="4"/>
  <c r="J32" i="4"/>
  <c r="M31" i="4"/>
  <c r="M30" i="4"/>
  <c r="J30" i="4"/>
  <c r="M29" i="4"/>
  <c r="M28" i="4"/>
  <c r="J28" i="4"/>
  <c r="K28" i="4" s="1"/>
  <c r="M27" i="4"/>
  <c r="J27" i="4"/>
  <c r="M26" i="4"/>
  <c r="M25" i="4"/>
  <c r="J25" i="4"/>
  <c r="M24" i="4"/>
  <c r="J24" i="4"/>
  <c r="M23" i="4"/>
  <c r="J23" i="4"/>
  <c r="M22" i="4"/>
  <c r="J22" i="4"/>
  <c r="M21" i="4"/>
  <c r="J21" i="4"/>
  <c r="M20" i="4"/>
  <c r="J20" i="4"/>
  <c r="M19" i="4"/>
  <c r="J19" i="4"/>
  <c r="M18" i="4"/>
  <c r="J18" i="4"/>
  <c r="M17" i="4"/>
  <c r="J17" i="4"/>
  <c r="M16" i="4"/>
  <c r="J16" i="4"/>
  <c r="M15" i="4"/>
  <c r="J15" i="4"/>
  <c r="M14" i="4"/>
  <c r="J14" i="4"/>
  <c r="M13" i="4"/>
  <c r="J13" i="4"/>
  <c r="M12" i="4"/>
  <c r="J12" i="4"/>
  <c r="M11" i="4"/>
  <c r="J11" i="4"/>
  <c r="M10" i="4"/>
  <c r="J10" i="4"/>
  <c r="M9" i="4"/>
  <c r="J9" i="4"/>
  <c r="M8" i="4"/>
  <c r="J8" i="4"/>
  <c r="M7" i="4"/>
  <c r="J7" i="4"/>
  <c r="M6" i="4"/>
  <c r="J6" i="4"/>
  <c r="M5" i="4"/>
  <c r="J5" i="4"/>
  <c r="A5" i="4"/>
  <c r="A6" i="4" s="1"/>
  <c r="A7" i="4" s="1"/>
  <c r="A8" i="4" s="1"/>
  <c r="A9" i="4" s="1"/>
  <c r="A10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M46" i="2"/>
  <c r="K46" i="2" s="1"/>
  <c r="M45" i="2"/>
  <c r="K45" i="2" s="1"/>
  <c r="M44" i="2"/>
  <c r="K44" i="2" s="1"/>
  <c r="M43" i="2"/>
  <c r="K43" i="2" s="1"/>
  <c r="M42" i="2"/>
  <c r="J42" i="2"/>
  <c r="M41" i="2"/>
  <c r="J41" i="2"/>
  <c r="J40" i="2"/>
  <c r="K40" i="2" s="1"/>
  <c r="M39" i="2"/>
  <c r="J39" i="2"/>
  <c r="M38" i="2"/>
  <c r="J38" i="2"/>
  <c r="M37" i="2"/>
  <c r="J37" i="2"/>
  <c r="K37" i="2" s="1"/>
  <c r="M36" i="2"/>
  <c r="J36" i="2"/>
  <c r="K36" i="2" s="1"/>
  <c r="M35" i="2"/>
  <c r="J35" i="2"/>
  <c r="M34" i="2"/>
  <c r="J34" i="2"/>
  <c r="K34" i="2" s="1"/>
  <c r="M33" i="2"/>
  <c r="J33" i="2"/>
  <c r="M32" i="2"/>
  <c r="J32" i="2"/>
  <c r="K32" i="2" s="1"/>
  <c r="M31" i="2"/>
  <c r="J31" i="2"/>
  <c r="M30" i="2"/>
  <c r="J30" i="2"/>
  <c r="K30" i="2" s="1"/>
  <c r="M29" i="2"/>
  <c r="J29" i="2"/>
  <c r="M28" i="2"/>
  <c r="J28" i="2"/>
  <c r="K28" i="2" s="1"/>
  <c r="M27" i="2"/>
  <c r="J27" i="2"/>
  <c r="M26" i="2"/>
  <c r="J26" i="2"/>
  <c r="K26" i="2" s="1"/>
  <c r="M25" i="2"/>
  <c r="J25" i="2"/>
  <c r="M24" i="2"/>
  <c r="J24" i="2"/>
  <c r="K24" i="2" s="1"/>
  <c r="M23" i="2"/>
  <c r="J23" i="2"/>
  <c r="M22" i="2"/>
  <c r="J22" i="2"/>
  <c r="M21" i="2"/>
  <c r="J21" i="2"/>
  <c r="M20" i="2"/>
  <c r="J20" i="2"/>
  <c r="M19" i="2"/>
  <c r="J19" i="2"/>
  <c r="M18" i="2"/>
  <c r="J18" i="2"/>
  <c r="M17" i="2"/>
  <c r="M16" i="2"/>
  <c r="J16" i="2"/>
  <c r="M15" i="2"/>
  <c r="J15" i="2"/>
  <c r="M14" i="2"/>
  <c r="J14" i="2"/>
  <c r="M13" i="2"/>
  <c r="J13" i="2"/>
  <c r="M12" i="2"/>
  <c r="J12" i="2"/>
  <c r="K12" i="2" s="1"/>
  <c r="M11" i="2"/>
  <c r="J11" i="2"/>
  <c r="M10" i="2"/>
  <c r="J10" i="2"/>
  <c r="M9" i="2"/>
  <c r="J9" i="2"/>
  <c r="M8" i="2"/>
  <c r="J8" i="2"/>
  <c r="M7" i="2"/>
  <c r="J7" i="2"/>
  <c r="M6" i="2"/>
  <c r="J6" i="2"/>
  <c r="M5" i="2"/>
  <c r="J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J43" i="1"/>
  <c r="J42" i="1"/>
  <c r="J41" i="1"/>
  <c r="K41" i="1" s="1"/>
  <c r="J40" i="1"/>
  <c r="M53" i="1"/>
  <c r="K53" i="1" s="1"/>
  <c r="M52" i="1"/>
  <c r="K52" i="1" s="1"/>
  <c r="M51" i="1"/>
  <c r="M50" i="1"/>
  <c r="K50" i="1" s="1"/>
  <c r="M49" i="1"/>
  <c r="K49" i="1" s="1"/>
  <c r="M48" i="1"/>
  <c r="K48" i="1" s="1"/>
  <c r="M47" i="1"/>
  <c r="K47" i="1" s="1"/>
  <c r="M46" i="1"/>
  <c r="K46" i="1" s="1"/>
  <c r="M45" i="1"/>
  <c r="K45" i="1" s="1"/>
  <c r="M44" i="1"/>
  <c r="M43" i="1"/>
  <c r="M42" i="1"/>
  <c r="M40" i="1"/>
  <c r="M39" i="1"/>
  <c r="K55" i="1"/>
  <c r="K54" i="1"/>
  <c r="K51" i="1"/>
  <c r="J39" i="1"/>
  <c r="K39" i="1" l="1"/>
  <c r="K6" i="2"/>
  <c r="K14" i="2"/>
  <c r="K23" i="2"/>
  <c r="K35" i="2"/>
  <c r="K39" i="2"/>
  <c r="K44" i="4"/>
  <c r="K52" i="4"/>
  <c r="K45" i="4"/>
  <c r="K53" i="4"/>
  <c r="K6" i="4"/>
  <c r="K14" i="4"/>
  <c r="K42" i="1"/>
  <c r="K41" i="4"/>
  <c r="K48" i="4"/>
  <c r="K42" i="4"/>
  <c r="K9" i="4"/>
  <c r="K13" i="4"/>
  <c r="K21" i="4"/>
  <c r="K25" i="4"/>
  <c r="K54" i="4"/>
  <c r="J1" i="5"/>
  <c r="K28" i="5"/>
  <c r="K27" i="5"/>
  <c r="K26" i="5"/>
  <c r="K21" i="5"/>
  <c r="K10" i="2"/>
  <c r="K46" i="4"/>
  <c r="K40" i="1"/>
  <c r="K7" i="2"/>
  <c r="K38" i="2"/>
  <c r="K37" i="4"/>
  <c r="K47" i="4"/>
  <c r="K20" i="2"/>
  <c r="K8" i="5"/>
  <c r="K50" i="4"/>
  <c r="K49" i="4"/>
  <c r="K5" i="2"/>
  <c r="J2" i="2"/>
  <c r="K9" i="2"/>
  <c r="K51" i="4"/>
  <c r="K13" i="5"/>
  <c r="K51" i="5"/>
  <c r="J1" i="4"/>
  <c r="K33" i="2"/>
  <c r="K7" i="4"/>
  <c r="K40" i="4"/>
  <c r="K41" i="5"/>
  <c r="K45" i="5"/>
  <c r="K35" i="4"/>
  <c r="K34" i="4"/>
  <c r="K33" i="4"/>
  <c r="K32" i="4"/>
  <c r="K31" i="4"/>
  <c r="K30" i="4"/>
  <c r="K29" i="4"/>
  <c r="K5" i="5"/>
  <c r="K27" i="4"/>
  <c r="K26" i="4"/>
  <c r="K24" i="4"/>
  <c r="K23" i="4"/>
  <c r="K22" i="4"/>
  <c r="K20" i="4"/>
  <c r="K19" i="4"/>
  <c r="K18" i="4"/>
  <c r="K17" i="4"/>
  <c r="K16" i="4"/>
  <c r="K15" i="4"/>
  <c r="K12" i="4"/>
  <c r="K11" i="4"/>
  <c r="K10" i="4"/>
  <c r="K8" i="4"/>
  <c r="K5" i="4"/>
  <c r="K31" i="2"/>
  <c r="K29" i="2"/>
  <c r="K27" i="2"/>
  <c r="K25" i="2"/>
  <c r="K22" i="2"/>
  <c r="K21" i="2"/>
  <c r="K19" i="2"/>
  <c r="K18" i="2"/>
  <c r="K17" i="2"/>
  <c r="K16" i="2"/>
  <c r="K15" i="2"/>
  <c r="K13" i="2"/>
  <c r="K11" i="2"/>
  <c r="K8" i="2"/>
  <c r="K44" i="1"/>
  <c r="K43" i="1"/>
  <c r="K39" i="4"/>
  <c r="K41" i="2"/>
  <c r="K42" i="2"/>
  <c r="J38" i="1" l="1"/>
  <c r="M38" i="1"/>
  <c r="K38" i="1" s="1"/>
  <c r="J37" i="1"/>
  <c r="M37" i="1"/>
  <c r="J36" i="1"/>
  <c r="M36" i="1"/>
  <c r="J35" i="1"/>
  <c r="M35" i="1"/>
  <c r="J34" i="1"/>
  <c r="M34" i="1"/>
  <c r="J33" i="1"/>
  <c r="M33" i="1"/>
  <c r="J32" i="1"/>
  <c r="M32" i="1"/>
  <c r="J31" i="1"/>
  <c r="M31" i="1"/>
  <c r="J30" i="1"/>
  <c r="M30" i="1"/>
  <c r="J29" i="1"/>
  <c r="M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K22" i="1" s="1"/>
  <c r="M21" i="1"/>
  <c r="J21" i="1"/>
  <c r="M20" i="1"/>
  <c r="J20" i="1"/>
  <c r="M19" i="1"/>
  <c r="J19" i="1"/>
  <c r="M18" i="1"/>
  <c r="J18" i="1"/>
  <c r="K18" i="1" s="1"/>
  <c r="M17" i="1"/>
  <c r="J17" i="1"/>
  <c r="M16" i="1"/>
  <c r="J16" i="1"/>
  <c r="M15" i="1"/>
  <c r="J15" i="1"/>
  <c r="M14" i="1"/>
  <c r="J14" i="1"/>
  <c r="K14" i="1" s="1"/>
  <c r="M13" i="1"/>
  <c r="J13" i="1"/>
  <c r="M12" i="1"/>
  <c r="J12" i="1"/>
  <c r="M11" i="1"/>
  <c r="J11" i="1"/>
  <c r="M10" i="1"/>
  <c r="J10" i="1"/>
  <c r="K10" i="1" s="1"/>
  <c r="M9" i="1"/>
  <c r="J9" i="1"/>
  <c r="M8" i="1"/>
  <c r="J8" i="1"/>
  <c r="K8" i="1" s="1"/>
  <c r="M7" i="1"/>
  <c r="J7" i="1"/>
  <c r="M6" i="1"/>
  <c r="J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K37" i="1" l="1"/>
  <c r="K12" i="1"/>
  <c r="K16" i="1"/>
  <c r="K20" i="1"/>
  <c r="K24" i="1"/>
  <c r="K28" i="1"/>
  <c r="K36" i="1"/>
  <c r="K30" i="1"/>
  <c r="K9" i="1"/>
  <c r="K13" i="1"/>
  <c r="K17" i="1"/>
  <c r="K21" i="1"/>
  <c r="K25" i="1"/>
  <c r="K33" i="1"/>
  <c r="K26" i="1"/>
  <c r="K7" i="1"/>
  <c r="K11" i="1"/>
  <c r="K15" i="1"/>
  <c r="K23" i="1"/>
  <c r="K27" i="1"/>
  <c r="K6" i="1"/>
  <c r="J58" i="1"/>
  <c r="K34" i="1"/>
  <c r="K31" i="1"/>
  <c r="K29" i="1"/>
  <c r="K35" i="1"/>
  <c r="K32" i="1"/>
  <c r="K19" i="1"/>
</calcChain>
</file>

<file path=xl/sharedStrings.xml><?xml version="1.0" encoding="utf-8"?>
<sst xmlns="http://schemas.openxmlformats.org/spreadsheetml/2006/main" count="781" uniqueCount="164">
  <si>
    <t>fecha fra</t>
  </si>
  <si>
    <t>fecha pago</t>
  </si>
  <si>
    <t>concepto</t>
  </si>
  <si>
    <t>empresa</t>
  </si>
  <si>
    <t>bi</t>
  </si>
  <si>
    <t>tipo iva</t>
  </si>
  <si>
    <t>iva</t>
  </si>
  <si>
    <t>total</t>
  </si>
  <si>
    <t>#</t>
  </si>
  <si>
    <t>SI</t>
  </si>
  <si>
    <t>NO</t>
  </si>
  <si>
    <t>ACEPTAR</t>
  </si>
  <si>
    <t>MEDIOPAGO</t>
  </si>
  <si>
    <t>CONCEPTO</t>
  </si>
  <si>
    <t>CONTENEDOR</t>
  </si>
  <si>
    <t>TIPOIVA</t>
  </si>
  <si>
    <t>METALICO</t>
  </si>
  <si>
    <t>ARQUIA</t>
  </si>
  <si>
    <t>BCJA</t>
  </si>
  <si>
    <t>CAIXA</t>
  </si>
  <si>
    <t>CPS</t>
  </si>
  <si>
    <t>TRAZIA</t>
  </si>
  <si>
    <t>EMPRESA</t>
  </si>
  <si>
    <t>CDAD. PROP. CADIZ 38</t>
  </si>
  <si>
    <t>CDAD. PROP. SAN VICENTE 222</t>
  </si>
  <si>
    <t>IBERDROLA</t>
  </si>
  <si>
    <t>AGUAS DE VALENCIA</t>
  </si>
  <si>
    <t>ORANGE</t>
  </si>
  <si>
    <t>ONO</t>
  </si>
  <si>
    <t>CTAV</t>
  </si>
  <si>
    <t>SLNE</t>
  </si>
  <si>
    <t>ENGLISHCUBE</t>
  </si>
  <si>
    <t>CPSFORMACION</t>
  </si>
  <si>
    <t>R4 BANCO</t>
  </si>
  <si>
    <t>RURALVIA</t>
  </si>
  <si>
    <t>OPENBANK</t>
  </si>
  <si>
    <t>ING DIRECT</t>
  </si>
  <si>
    <t>DOCUMENTO</t>
  </si>
  <si>
    <t>FACTURA</t>
  </si>
  <si>
    <t>RECIBO</t>
  </si>
  <si>
    <t>TICKET</t>
  </si>
  <si>
    <t>RET</t>
  </si>
  <si>
    <t>TIPO RET</t>
  </si>
  <si>
    <t>REGISTRO GASTOS</t>
  </si>
  <si>
    <t>1T</t>
  </si>
  <si>
    <t>san vicente 222</t>
  </si>
  <si>
    <t>medio</t>
  </si>
  <si>
    <t>pag</t>
  </si>
  <si>
    <t>docu</t>
  </si>
  <si>
    <t>folios</t>
  </si>
  <si>
    <t>PEAM</t>
  </si>
  <si>
    <t>4T/11</t>
  </si>
  <si>
    <t>CDAD. PROP. SUECA 64</t>
  </si>
  <si>
    <t>cadiz 38</t>
  </si>
  <si>
    <t>altavoces</t>
  </si>
  <si>
    <t>MEDIA MARKT</t>
  </si>
  <si>
    <t>toner</t>
  </si>
  <si>
    <t>INVERTOGA, S.L.</t>
  </si>
  <si>
    <t>movil</t>
  </si>
  <si>
    <t>fijo</t>
  </si>
  <si>
    <t>servidor de impresión</t>
  </si>
  <si>
    <t>informatica oliag</t>
  </si>
  <si>
    <t>bioprint astalir, s.l.</t>
  </si>
  <si>
    <t>electricidad cadiz 38</t>
  </si>
  <si>
    <t>comision domiciliaciones</t>
  </si>
  <si>
    <t>la caixa</t>
  </si>
  <si>
    <t>si</t>
  </si>
  <si>
    <t>ibi san vicente 222</t>
  </si>
  <si>
    <t>ayuntamiento</t>
  </si>
  <si>
    <t>ibi cadiz 38</t>
  </si>
  <si>
    <t>aportación basica ctav</t>
  </si>
  <si>
    <t>ctav</t>
  </si>
  <si>
    <t>electricidad san vicente 222</t>
  </si>
  <si>
    <t>sueca 64 1T/12</t>
  </si>
  <si>
    <t>aportación COACV</t>
  </si>
  <si>
    <t>COACV</t>
  </si>
  <si>
    <t>aportacion por troya  10</t>
  </si>
  <si>
    <t xml:space="preserve">aportacion por certi </t>
  </si>
  <si>
    <t>cps</t>
  </si>
  <si>
    <t>aportacion por calixto III</t>
  </si>
  <si>
    <t>telefonia fija</t>
  </si>
  <si>
    <t>ono</t>
  </si>
  <si>
    <t>san vicente 222 1T/12</t>
  </si>
  <si>
    <t>cdad. prop. San vicente</t>
  </si>
  <si>
    <t>consumibles</t>
  </si>
  <si>
    <t>valenciana de suministros</t>
  </si>
  <si>
    <t>2T</t>
  </si>
  <si>
    <t>3T</t>
  </si>
  <si>
    <t>4T</t>
  </si>
  <si>
    <t>comisiones</t>
  </si>
  <si>
    <t>lacaixa</t>
  </si>
  <si>
    <t>iberdrola</t>
  </si>
  <si>
    <t>08-04-012</t>
  </si>
  <si>
    <t>telefonia</t>
  </si>
  <si>
    <t>orange</t>
  </si>
  <si>
    <t>electricidad despacho</t>
  </si>
  <si>
    <t>aportación basica 2012</t>
  </si>
  <si>
    <t>telefonia movil</t>
  </si>
  <si>
    <t>emivasa</t>
  </si>
  <si>
    <t>agua cadiz 38</t>
  </si>
  <si>
    <t>cadiz 38 1T/12</t>
  </si>
  <si>
    <t>liquidación cdad. San vcte.</t>
  </si>
  <si>
    <t>cdad. Prop. San vicente</t>
  </si>
  <si>
    <t>electricidad san vicente</t>
  </si>
  <si>
    <t>ordenador</t>
  </si>
  <si>
    <t>mediamarkt</t>
  </si>
  <si>
    <t>tablet</t>
  </si>
  <si>
    <t>curso ctav</t>
  </si>
  <si>
    <t>COMPENSADA</t>
  </si>
  <si>
    <t>CADIZ 38 JUICIO BAJO</t>
  </si>
  <si>
    <t>cadiz 38 2T/12</t>
  </si>
  <si>
    <t>cdad. Prop. c/ cadiz 38</t>
  </si>
  <si>
    <t>tinta</t>
  </si>
  <si>
    <t>mensajeria</t>
  </si>
  <si>
    <t>distribución y reparto levante s,l.</t>
  </si>
  <si>
    <t>itv coche</t>
  </si>
  <si>
    <t>applus iteuve technology, s.l.</t>
  </si>
  <si>
    <t>recambios coche</t>
  </si>
  <si>
    <t>jesus amoros segura, s.l.</t>
  </si>
  <si>
    <t>aportacion por 12011</t>
  </si>
  <si>
    <t>libro incidencias 12011</t>
  </si>
  <si>
    <t>suministros</t>
  </si>
  <si>
    <t>valenciana de suministros ofimaticos, s.l.</t>
  </si>
  <si>
    <t>aprotacion por virgen montiel</t>
  </si>
  <si>
    <t>aportacion por magnolias 4</t>
  </si>
  <si>
    <t>aportacion por ite moreno usdeo</t>
  </si>
  <si>
    <t>disco duro servidor</t>
  </si>
  <si>
    <t>media market</t>
  </si>
  <si>
    <t>cdad. Prop. Sueca 64 2T/12</t>
  </si>
  <si>
    <t>cdad. Prop. Sueca 64</t>
  </si>
  <si>
    <t>aportacion basico 2012</t>
  </si>
  <si>
    <t>cdad. Prop. Sueca 64 3t/12</t>
  </si>
  <si>
    <t>top recambios s.l.</t>
  </si>
  <si>
    <t>recambios tinta despacho</t>
  </si>
  <si>
    <t>lineas s.l.</t>
  </si>
  <si>
    <t>material</t>
  </si>
  <si>
    <t>leroy merlin</t>
  </si>
  <si>
    <t xml:space="preserve">comisiones </t>
  </si>
  <si>
    <t>juicio</t>
  </si>
  <si>
    <t>jesus cerda</t>
  </si>
  <si>
    <t>ono junio</t>
  </si>
  <si>
    <t>ono julio</t>
  </si>
  <si>
    <t>ono agosto</t>
  </si>
  <si>
    <t>ono septiembre</t>
  </si>
  <si>
    <t>ono octubre</t>
  </si>
  <si>
    <t>agua</t>
  </si>
  <si>
    <t>electricidad</t>
  </si>
  <si>
    <t>aportación por historiador diago</t>
  </si>
  <si>
    <t>aportacion por musico peydo</t>
  </si>
  <si>
    <t>aportacion por salvador ferrandis luna</t>
  </si>
  <si>
    <t>hosting</t>
  </si>
  <si>
    <t>hostso</t>
  </si>
  <si>
    <t>cadiz 38 3T/12</t>
  </si>
  <si>
    <t>cdad. Prop. Cadiz 38</t>
  </si>
  <si>
    <t>sueca 64 4T/12</t>
  </si>
  <si>
    <t xml:space="preserve">ono noviembre </t>
  </si>
  <si>
    <t>ono diciembre liquidación</t>
  </si>
  <si>
    <t>pdf</t>
  </si>
  <si>
    <t>PDF</t>
  </si>
  <si>
    <t>aportacion san vicente 222 25</t>
  </si>
  <si>
    <t>aportacion por manolo taberner</t>
  </si>
  <si>
    <t>aportacion por cura femenia 13</t>
  </si>
  <si>
    <t>aportacion por locutorio alfonso</t>
  </si>
  <si>
    <t>total no declarables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</si>
</sst>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0" fillId="0" borderId="0" xfId="0" applyNumberFormat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16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6" fontId="0" fillId="0" borderId="0" xfId="0" applyNumberFormat="1" applyFill="1"/>
    <xf numFmtId="2" fontId="0" fillId="0" borderId="0" xfId="0" applyNumberFormat="1"/>
    <xf numFmtId="14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  <xf numFmtId="0" fontId="0" fillId="3" borderId="0" xfId="0" applyFill="1" applyAlignment="1">
      <alignment horizontal="center"/>
    </xf>
    <xf numFmtId="164" fontId="2" fillId="0" borderId="0" xfId="0" applyNumberFormat="1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58"/>
  <sheetViews>
    <sheetView zoomScale="90" zoomScaleNormal="90" workbookViewId="0">
      <pane ySplit="4" topLeftCell="A17" activePane="bottomLeft" state="frozen"/>
      <selection pane="bottomLeft" activeCell="F2" sqref="F2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8.85546875" style="11" bestFit="1" customWidth="1"/>
    <col min="8" max="8" width="10.7109375" bestFit="1" customWidth="1"/>
    <col min="9" max="9" width="7.42578125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2012</v>
      </c>
      <c r="E1" s="5" t="s">
        <v>44</v>
      </c>
      <c r="G1" s="9"/>
      <c r="N1" s="7"/>
      <c r="O1" s="7"/>
      <c r="P1" s="7"/>
    </row>
    <row r="2" spans="1:16" s="5" customFormat="1" ht="15.75" x14ac:dyDescent="0.25">
      <c r="G2" s="9"/>
      <c r="H2" s="26">
        <f>SUM(H6:H44)</f>
        <v>1426.43</v>
      </c>
      <c r="N2" s="7"/>
      <c r="O2" s="7"/>
      <c r="P2" s="7"/>
    </row>
    <row r="4" spans="1:16" x14ac:dyDescent="0.25">
      <c r="A4" s="6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10"/>
      <c r="H4" s="6" t="s">
        <v>4</v>
      </c>
      <c r="I4" s="6" t="s">
        <v>5</v>
      </c>
      <c r="J4" s="6" t="s">
        <v>6</v>
      </c>
      <c r="K4" s="6" t="s">
        <v>7</v>
      </c>
      <c r="L4" s="6" t="s">
        <v>42</v>
      </c>
      <c r="M4" s="6" t="s">
        <v>41</v>
      </c>
      <c r="N4" s="6" t="s">
        <v>46</v>
      </c>
      <c r="O4" s="6" t="s">
        <v>47</v>
      </c>
      <c r="P4" s="6" t="s">
        <v>48</v>
      </c>
    </row>
    <row r="6" spans="1:16" x14ac:dyDescent="0.25">
      <c r="A6">
        <f>A5+1</f>
        <v>1</v>
      </c>
      <c r="B6" s="1">
        <v>40940</v>
      </c>
      <c r="C6" s="1">
        <v>40948</v>
      </c>
      <c r="D6" t="s">
        <v>45</v>
      </c>
      <c r="E6" t="s">
        <v>25</v>
      </c>
      <c r="G6" s="11" t="s">
        <v>20</v>
      </c>
      <c r="H6" s="3">
        <v>41.91</v>
      </c>
      <c r="I6" s="2">
        <v>0.18</v>
      </c>
      <c r="J6" s="3">
        <f>H6*I6</f>
        <v>7.5437999999999992</v>
      </c>
      <c r="K6" s="3">
        <f>H6+J6-M6</f>
        <v>49.453799999999994</v>
      </c>
      <c r="L6" s="3"/>
      <c r="M6" s="3">
        <f>H6*L6</f>
        <v>0</v>
      </c>
      <c r="N6" s="8" t="s">
        <v>17</v>
      </c>
      <c r="O6" s="8" t="s">
        <v>9</v>
      </c>
      <c r="P6" s="8" t="s">
        <v>38</v>
      </c>
    </row>
    <row r="7" spans="1:16" x14ac:dyDescent="0.25">
      <c r="A7">
        <f t="shared" ref="A7:A46" si="0">A6+1</f>
        <v>2</v>
      </c>
      <c r="B7" s="1">
        <v>40939</v>
      </c>
      <c r="C7" s="1">
        <v>40968</v>
      </c>
      <c r="D7" t="s">
        <v>49</v>
      </c>
      <c r="E7" t="s">
        <v>50</v>
      </c>
      <c r="G7" s="11" t="s">
        <v>20</v>
      </c>
      <c r="H7" s="3">
        <v>40.5</v>
      </c>
      <c r="I7" s="2">
        <v>0.18</v>
      </c>
      <c r="J7" s="3">
        <f t="shared" ref="J7:J42" si="1">H7*I7</f>
        <v>7.29</v>
      </c>
      <c r="K7" s="3">
        <f t="shared" ref="K7:K55" si="2">H7+J7-M7</f>
        <v>47.79</v>
      </c>
      <c r="L7" s="3"/>
      <c r="M7" s="3">
        <f t="shared" ref="M7:M53" si="3">H7*L7</f>
        <v>0</v>
      </c>
      <c r="N7" s="8" t="s">
        <v>17</v>
      </c>
      <c r="O7" s="8" t="s">
        <v>9</v>
      </c>
      <c r="P7" s="8" t="s">
        <v>38</v>
      </c>
    </row>
    <row r="8" spans="1:16" s="13" customFormat="1" x14ac:dyDescent="0.25">
      <c r="A8" s="13">
        <f t="shared" si="0"/>
        <v>3</v>
      </c>
      <c r="B8" s="18">
        <v>40908</v>
      </c>
      <c r="C8" s="18">
        <v>41001</v>
      </c>
      <c r="D8" s="13" t="s">
        <v>51</v>
      </c>
      <c r="E8" s="13" t="s">
        <v>52</v>
      </c>
      <c r="G8" s="15">
        <v>92.35</v>
      </c>
      <c r="I8" s="16">
        <v>0</v>
      </c>
      <c r="J8" s="15">
        <f>G8*I8</f>
        <v>0</v>
      </c>
      <c r="K8" s="15">
        <f>G8+J8-M8</f>
        <v>92.35</v>
      </c>
      <c r="L8" s="15"/>
      <c r="M8" s="15">
        <f>G8*L8</f>
        <v>0</v>
      </c>
      <c r="N8" s="17"/>
      <c r="O8" s="17" t="s">
        <v>10</v>
      </c>
      <c r="P8" s="17"/>
    </row>
    <row r="9" spans="1:16" x14ac:dyDescent="0.25">
      <c r="A9">
        <f t="shared" si="0"/>
        <v>4</v>
      </c>
      <c r="B9" s="1">
        <v>40910</v>
      </c>
      <c r="C9" s="1">
        <v>40918</v>
      </c>
      <c r="D9" t="s">
        <v>45</v>
      </c>
      <c r="E9" t="s">
        <v>25</v>
      </c>
      <c r="G9" s="11" t="s">
        <v>20</v>
      </c>
      <c r="H9" s="3">
        <v>97.73</v>
      </c>
      <c r="I9" s="2">
        <v>0.18</v>
      </c>
      <c r="J9" s="3">
        <f t="shared" si="1"/>
        <v>17.5914</v>
      </c>
      <c r="K9" s="3">
        <f t="shared" si="2"/>
        <v>115.32140000000001</v>
      </c>
      <c r="L9" s="3"/>
      <c r="M9" s="3">
        <f t="shared" si="3"/>
        <v>0</v>
      </c>
      <c r="N9" s="8" t="s">
        <v>17</v>
      </c>
      <c r="O9" s="8" t="s">
        <v>9</v>
      </c>
      <c r="P9" s="8" t="s">
        <v>38</v>
      </c>
    </row>
    <row r="10" spans="1:16" x14ac:dyDescent="0.25">
      <c r="A10">
        <f t="shared" si="0"/>
        <v>5</v>
      </c>
      <c r="B10" s="1">
        <v>40908</v>
      </c>
      <c r="C10" s="1">
        <v>40947</v>
      </c>
      <c r="D10" t="s">
        <v>51</v>
      </c>
      <c r="E10" t="s">
        <v>23</v>
      </c>
      <c r="G10" s="3">
        <v>175.81</v>
      </c>
      <c r="I10" s="2">
        <v>0</v>
      </c>
      <c r="J10" s="3">
        <f>G10*I10</f>
        <v>0</v>
      </c>
      <c r="K10" s="3">
        <f>G10+J10-M10</f>
        <v>175.81</v>
      </c>
      <c r="L10" s="3"/>
      <c r="M10" s="3">
        <f>G10*L10</f>
        <v>0</v>
      </c>
      <c r="N10" s="8" t="s">
        <v>19</v>
      </c>
      <c r="O10" s="8" t="s">
        <v>9</v>
      </c>
      <c r="P10" s="8" t="s">
        <v>39</v>
      </c>
    </row>
    <row r="11" spans="1:16" x14ac:dyDescent="0.25">
      <c r="A11">
        <f t="shared" si="0"/>
        <v>6</v>
      </c>
      <c r="B11" s="1">
        <v>40919</v>
      </c>
      <c r="C11" s="1">
        <v>40927</v>
      </c>
      <c r="D11" t="s">
        <v>53</v>
      </c>
      <c r="E11" t="s">
        <v>25</v>
      </c>
      <c r="G11" s="11" t="s">
        <v>20</v>
      </c>
      <c r="H11" s="3">
        <v>47.15</v>
      </c>
      <c r="I11" s="2">
        <v>0.18</v>
      </c>
      <c r="J11" s="3">
        <f t="shared" si="1"/>
        <v>8.4870000000000001</v>
      </c>
      <c r="K11" s="3">
        <f t="shared" si="2"/>
        <v>55.637</v>
      </c>
      <c r="L11" s="3"/>
      <c r="M11" s="3">
        <f t="shared" si="3"/>
        <v>0</v>
      </c>
      <c r="N11" s="8" t="s">
        <v>17</v>
      </c>
      <c r="O11" s="8" t="s">
        <v>9</v>
      </c>
      <c r="P11" s="8" t="s">
        <v>38</v>
      </c>
    </row>
    <row r="12" spans="1:16" x14ac:dyDescent="0.25">
      <c r="A12">
        <f t="shared" si="0"/>
        <v>7</v>
      </c>
      <c r="B12" s="1">
        <v>40931</v>
      </c>
      <c r="C12" s="1">
        <v>40931</v>
      </c>
      <c r="D12" t="s">
        <v>54</v>
      </c>
      <c r="E12" t="s">
        <v>55</v>
      </c>
      <c r="G12" s="11" t="s">
        <v>20</v>
      </c>
      <c r="H12" s="3">
        <v>19.45</v>
      </c>
      <c r="I12" s="2">
        <v>0.18</v>
      </c>
      <c r="J12" s="3">
        <f t="shared" si="1"/>
        <v>3.5009999999999999</v>
      </c>
      <c r="K12" s="3">
        <f t="shared" si="2"/>
        <v>22.951000000000001</v>
      </c>
      <c r="L12" s="3"/>
      <c r="M12" s="3">
        <f t="shared" si="3"/>
        <v>0</v>
      </c>
      <c r="N12" s="8" t="s">
        <v>17</v>
      </c>
      <c r="O12" s="8" t="s">
        <v>9</v>
      </c>
      <c r="P12" s="8" t="s">
        <v>38</v>
      </c>
    </row>
    <row r="13" spans="1:16" x14ac:dyDescent="0.25">
      <c r="A13">
        <f t="shared" si="0"/>
        <v>8</v>
      </c>
      <c r="B13" s="1">
        <v>40932</v>
      </c>
      <c r="C13" s="1">
        <v>40932</v>
      </c>
      <c r="D13" t="s">
        <v>56</v>
      </c>
      <c r="E13" t="s">
        <v>57</v>
      </c>
      <c r="G13" s="11" t="s">
        <v>20</v>
      </c>
      <c r="H13" s="3">
        <v>132.63</v>
      </c>
      <c r="I13" s="2">
        <v>0.18</v>
      </c>
      <c r="J13" s="3">
        <f t="shared" si="1"/>
        <v>23.873399999999997</v>
      </c>
      <c r="K13" s="3">
        <f t="shared" si="2"/>
        <v>156.5034</v>
      </c>
      <c r="L13" s="3"/>
      <c r="M13" s="3">
        <f t="shared" si="3"/>
        <v>0</v>
      </c>
      <c r="N13" s="8" t="s">
        <v>17</v>
      </c>
      <c r="O13" s="8" t="s">
        <v>9</v>
      </c>
      <c r="P13" s="8" t="s">
        <v>38</v>
      </c>
    </row>
    <row r="14" spans="1:16" x14ac:dyDescent="0.25">
      <c r="A14">
        <f t="shared" si="0"/>
        <v>9</v>
      </c>
      <c r="B14" s="1">
        <v>40916</v>
      </c>
      <c r="C14" s="1">
        <v>40921</v>
      </c>
      <c r="D14" t="s">
        <v>58</v>
      </c>
      <c r="E14" t="s">
        <v>27</v>
      </c>
      <c r="G14" s="11" t="s">
        <v>20</v>
      </c>
      <c r="H14" s="3">
        <v>66.05</v>
      </c>
      <c r="I14" s="2">
        <v>0.18</v>
      </c>
      <c r="J14" s="3">
        <f t="shared" si="1"/>
        <v>11.888999999999999</v>
      </c>
      <c r="K14" s="3">
        <f t="shared" si="2"/>
        <v>77.938999999999993</v>
      </c>
      <c r="L14" s="3"/>
      <c r="M14" s="3">
        <f t="shared" si="3"/>
        <v>0</v>
      </c>
      <c r="N14" s="8" t="s">
        <v>17</v>
      </c>
      <c r="O14" s="8" t="s">
        <v>9</v>
      </c>
      <c r="P14" s="8" t="s">
        <v>38</v>
      </c>
    </row>
    <row r="15" spans="1:16" x14ac:dyDescent="0.25">
      <c r="A15">
        <f t="shared" si="0"/>
        <v>10</v>
      </c>
      <c r="B15" s="1">
        <v>40923</v>
      </c>
      <c r="C15" s="1">
        <v>40923</v>
      </c>
      <c r="D15" t="s">
        <v>59</v>
      </c>
      <c r="E15" t="s">
        <v>28</v>
      </c>
      <c r="G15" s="11" t="s">
        <v>20</v>
      </c>
      <c r="H15" s="3">
        <v>12.38</v>
      </c>
      <c r="I15" s="2">
        <v>0.18</v>
      </c>
      <c r="J15" s="3">
        <f t="shared" si="1"/>
        <v>2.2284000000000002</v>
      </c>
      <c r="K15" s="3">
        <f t="shared" si="2"/>
        <v>14.608400000000001</v>
      </c>
      <c r="L15" s="3"/>
      <c r="M15" s="3">
        <f t="shared" si="3"/>
        <v>0</v>
      </c>
      <c r="N15" s="8" t="s">
        <v>17</v>
      </c>
      <c r="O15" s="8" t="s">
        <v>9</v>
      </c>
      <c r="P15" s="8" t="s">
        <v>38</v>
      </c>
    </row>
    <row r="16" spans="1:16" x14ac:dyDescent="0.25">
      <c r="A16">
        <f t="shared" si="0"/>
        <v>11</v>
      </c>
      <c r="B16" s="1">
        <v>40928</v>
      </c>
      <c r="C16" s="1">
        <v>40928</v>
      </c>
      <c r="D16" t="s">
        <v>59</v>
      </c>
      <c r="E16" t="s">
        <v>28</v>
      </c>
      <c r="G16" s="11" t="s">
        <v>20</v>
      </c>
      <c r="H16" s="3">
        <v>34.9</v>
      </c>
      <c r="I16" s="2">
        <v>0.18</v>
      </c>
      <c r="J16" s="3">
        <f t="shared" si="1"/>
        <v>6.2819999999999991</v>
      </c>
      <c r="K16" s="3">
        <f t="shared" si="2"/>
        <v>41.181999999999995</v>
      </c>
      <c r="L16" s="3"/>
      <c r="M16" s="3">
        <f t="shared" si="3"/>
        <v>0</v>
      </c>
      <c r="N16" s="8" t="s">
        <v>17</v>
      </c>
      <c r="O16" s="8" t="s">
        <v>9</v>
      </c>
      <c r="P16" s="8" t="s">
        <v>38</v>
      </c>
    </row>
    <row r="17" spans="1:16" x14ac:dyDescent="0.25">
      <c r="A17">
        <f t="shared" si="0"/>
        <v>12</v>
      </c>
      <c r="B17" s="1">
        <v>40948</v>
      </c>
      <c r="C17" s="1">
        <v>40956</v>
      </c>
      <c r="D17" t="s">
        <v>53</v>
      </c>
      <c r="E17" t="s">
        <v>25</v>
      </c>
      <c r="G17" s="11" t="s">
        <v>20</v>
      </c>
      <c r="H17" s="3">
        <v>56.36</v>
      </c>
      <c r="I17" s="2">
        <v>0.18</v>
      </c>
      <c r="J17" s="3">
        <f t="shared" si="1"/>
        <v>10.1448</v>
      </c>
      <c r="K17" s="3">
        <f t="shared" si="2"/>
        <v>66.504800000000003</v>
      </c>
      <c r="L17" s="3"/>
      <c r="M17" s="3">
        <f t="shared" si="3"/>
        <v>0</v>
      </c>
      <c r="N17" s="8" t="s">
        <v>17</v>
      </c>
      <c r="O17" s="8" t="s">
        <v>9</v>
      </c>
      <c r="P17" s="8" t="s">
        <v>38</v>
      </c>
    </row>
    <row r="18" spans="1:16" x14ac:dyDescent="0.25">
      <c r="A18">
        <f t="shared" si="0"/>
        <v>13</v>
      </c>
      <c r="B18" s="1">
        <v>40947</v>
      </c>
      <c r="C18" s="1">
        <v>40952</v>
      </c>
      <c r="D18" t="s">
        <v>58</v>
      </c>
      <c r="E18" t="s">
        <v>27</v>
      </c>
      <c r="G18" s="11" t="s">
        <v>20</v>
      </c>
      <c r="H18" s="3">
        <v>83.89</v>
      </c>
      <c r="I18" s="2">
        <v>0.18</v>
      </c>
      <c r="J18" s="3">
        <f t="shared" si="1"/>
        <v>15.100199999999999</v>
      </c>
      <c r="K18" s="3">
        <f t="shared" si="2"/>
        <v>98.990200000000002</v>
      </c>
      <c r="L18" s="3"/>
      <c r="M18" s="3">
        <f t="shared" si="3"/>
        <v>0</v>
      </c>
      <c r="N18" s="8" t="s">
        <v>17</v>
      </c>
      <c r="O18" s="8" t="s">
        <v>9</v>
      </c>
      <c r="P18" s="8" t="s">
        <v>38</v>
      </c>
    </row>
    <row r="19" spans="1:16" x14ac:dyDescent="0.25">
      <c r="A19">
        <f t="shared" si="0"/>
        <v>14</v>
      </c>
      <c r="B19" s="1">
        <v>40960</v>
      </c>
      <c r="C19" s="1">
        <v>40960</v>
      </c>
      <c r="D19" t="s">
        <v>60</v>
      </c>
      <c r="E19" t="s">
        <v>61</v>
      </c>
      <c r="G19" s="11" t="s">
        <v>20</v>
      </c>
      <c r="H19" s="3">
        <v>21.19</v>
      </c>
      <c r="I19" s="2">
        <v>0.18</v>
      </c>
      <c r="J19" s="3">
        <f t="shared" si="1"/>
        <v>3.8142</v>
      </c>
      <c r="K19" s="3">
        <f t="shared" si="2"/>
        <v>25.004200000000001</v>
      </c>
      <c r="L19" s="3"/>
      <c r="M19" s="3">
        <f t="shared" si="3"/>
        <v>0</v>
      </c>
      <c r="N19" s="8" t="s">
        <v>16</v>
      </c>
      <c r="O19" s="8" t="s">
        <v>9</v>
      </c>
      <c r="P19" s="8" t="s">
        <v>39</v>
      </c>
    </row>
    <row r="20" spans="1:16" x14ac:dyDescent="0.25">
      <c r="A20">
        <f t="shared" si="0"/>
        <v>15</v>
      </c>
      <c r="B20" s="1">
        <v>40977</v>
      </c>
      <c r="C20" s="1">
        <v>40977</v>
      </c>
      <c r="D20" t="s">
        <v>56</v>
      </c>
      <c r="E20" t="s">
        <v>62</v>
      </c>
      <c r="G20" s="11" t="s">
        <v>20</v>
      </c>
      <c r="H20" s="3">
        <v>95.74</v>
      </c>
      <c r="I20" s="2">
        <v>0.18</v>
      </c>
      <c r="J20" s="3">
        <f t="shared" si="1"/>
        <v>17.2332</v>
      </c>
      <c r="K20" s="3">
        <f t="shared" si="2"/>
        <v>112.97319999999999</v>
      </c>
      <c r="L20" s="3"/>
      <c r="M20" s="3">
        <f t="shared" si="3"/>
        <v>0</v>
      </c>
      <c r="N20" s="8" t="s">
        <v>17</v>
      </c>
      <c r="O20" s="8" t="s">
        <v>9</v>
      </c>
      <c r="P20" s="8" t="s">
        <v>38</v>
      </c>
    </row>
    <row r="21" spans="1:16" x14ac:dyDescent="0.25">
      <c r="A21">
        <f t="shared" si="0"/>
        <v>16</v>
      </c>
      <c r="B21" s="1">
        <v>40975</v>
      </c>
      <c r="C21" s="1">
        <v>40983</v>
      </c>
      <c r="D21" t="s">
        <v>63</v>
      </c>
      <c r="E21" t="s">
        <v>25</v>
      </c>
      <c r="G21" s="11" t="s">
        <v>20</v>
      </c>
      <c r="H21" s="3">
        <v>48.9</v>
      </c>
      <c r="I21" s="2">
        <v>0.18</v>
      </c>
      <c r="J21" s="3">
        <f t="shared" si="1"/>
        <v>8.8019999999999996</v>
      </c>
      <c r="K21" s="3">
        <f t="shared" si="2"/>
        <v>57.701999999999998</v>
      </c>
      <c r="L21" s="3"/>
      <c r="M21" s="3">
        <f t="shared" si="3"/>
        <v>0</v>
      </c>
      <c r="N21" s="8" t="s">
        <v>17</v>
      </c>
      <c r="O21" s="8" t="s">
        <v>9</v>
      </c>
      <c r="P21" s="8" t="s">
        <v>38</v>
      </c>
    </row>
    <row r="22" spans="1:16" x14ac:dyDescent="0.25">
      <c r="A22">
        <f t="shared" si="0"/>
        <v>17</v>
      </c>
      <c r="B22" s="1">
        <v>40976</v>
      </c>
      <c r="C22" s="1">
        <v>40981</v>
      </c>
      <c r="D22" t="s">
        <v>58</v>
      </c>
      <c r="E22" t="s">
        <v>27</v>
      </c>
      <c r="G22" s="11" t="s">
        <v>20</v>
      </c>
      <c r="H22" s="3">
        <v>72</v>
      </c>
      <c r="I22" s="2">
        <v>0.18</v>
      </c>
      <c r="J22" s="3">
        <f t="shared" si="1"/>
        <v>12.959999999999999</v>
      </c>
      <c r="K22" s="3">
        <f t="shared" si="2"/>
        <v>84.96</v>
      </c>
      <c r="L22" s="3"/>
      <c r="M22" s="3">
        <f t="shared" si="3"/>
        <v>0</v>
      </c>
      <c r="N22" s="8" t="s">
        <v>17</v>
      </c>
      <c r="O22" s="8" t="s">
        <v>9</v>
      </c>
      <c r="P22" s="8" t="s">
        <v>38</v>
      </c>
    </row>
    <row r="23" spans="1:16" x14ac:dyDescent="0.25">
      <c r="A23">
        <f t="shared" si="0"/>
        <v>18</v>
      </c>
      <c r="B23" s="1">
        <v>40974</v>
      </c>
      <c r="C23" s="1">
        <v>40974</v>
      </c>
      <c r="D23" t="s">
        <v>64</v>
      </c>
      <c r="E23" t="s">
        <v>65</v>
      </c>
      <c r="G23" s="11" t="s">
        <v>20</v>
      </c>
      <c r="H23" s="3">
        <v>1</v>
      </c>
      <c r="I23" s="2">
        <v>0.18</v>
      </c>
      <c r="J23" s="3">
        <f t="shared" si="1"/>
        <v>0.18</v>
      </c>
      <c r="K23" s="3">
        <f t="shared" si="2"/>
        <v>1.18</v>
      </c>
      <c r="L23" s="3"/>
      <c r="M23" s="3">
        <f t="shared" si="3"/>
        <v>0</v>
      </c>
      <c r="N23" s="8" t="s">
        <v>19</v>
      </c>
      <c r="O23" s="8" t="s">
        <v>66</v>
      </c>
      <c r="P23" s="8" t="s">
        <v>38</v>
      </c>
    </row>
    <row r="24" spans="1:16" x14ac:dyDescent="0.25">
      <c r="A24">
        <f t="shared" si="0"/>
        <v>19</v>
      </c>
      <c r="B24" s="1">
        <v>40975</v>
      </c>
      <c r="C24" s="1">
        <v>40975</v>
      </c>
      <c r="D24" t="s">
        <v>64</v>
      </c>
      <c r="E24" t="s">
        <v>65</v>
      </c>
      <c r="G24" s="11" t="s">
        <v>20</v>
      </c>
      <c r="H24" s="3">
        <v>3.8</v>
      </c>
      <c r="I24" s="2">
        <v>0.18</v>
      </c>
      <c r="J24" s="3">
        <f t="shared" si="1"/>
        <v>0.68399999999999994</v>
      </c>
      <c r="K24" s="3">
        <f t="shared" si="2"/>
        <v>4.484</v>
      </c>
      <c r="L24" s="3"/>
      <c r="M24" s="3">
        <f t="shared" si="3"/>
        <v>0</v>
      </c>
      <c r="N24" s="8" t="s">
        <v>19</v>
      </c>
      <c r="O24" s="8" t="s">
        <v>66</v>
      </c>
      <c r="P24" s="8" t="s">
        <v>38</v>
      </c>
    </row>
    <row r="25" spans="1:16" x14ac:dyDescent="0.25">
      <c r="A25">
        <f t="shared" si="0"/>
        <v>20</v>
      </c>
      <c r="B25" s="1">
        <v>40977</v>
      </c>
      <c r="C25" s="1">
        <v>40977</v>
      </c>
      <c r="D25" t="s">
        <v>64</v>
      </c>
      <c r="E25" t="s">
        <v>65</v>
      </c>
      <c r="G25" s="11" t="s">
        <v>20</v>
      </c>
      <c r="H25" s="3">
        <v>0.95</v>
      </c>
      <c r="I25" s="2">
        <v>0.18</v>
      </c>
      <c r="J25" s="3">
        <f t="shared" si="1"/>
        <v>0.17099999999999999</v>
      </c>
      <c r="K25" s="3">
        <f t="shared" si="2"/>
        <v>1.121</v>
      </c>
      <c r="L25" s="3"/>
      <c r="M25" s="3">
        <f t="shared" si="3"/>
        <v>0</v>
      </c>
      <c r="N25" s="8" t="s">
        <v>19</v>
      </c>
      <c r="O25" s="8" t="s">
        <v>66</v>
      </c>
      <c r="P25" s="8" t="s">
        <v>38</v>
      </c>
    </row>
    <row r="26" spans="1:16" x14ac:dyDescent="0.25">
      <c r="A26">
        <f t="shared" si="0"/>
        <v>21</v>
      </c>
      <c r="B26" s="1">
        <v>40949</v>
      </c>
      <c r="C26" s="1">
        <v>40949</v>
      </c>
      <c r="D26" t="s">
        <v>64</v>
      </c>
      <c r="E26" t="s">
        <v>65</v>
      </c>
      <c r="G26" s="11" t="s">
        <v>20</v>
      </c>
      <c r="H26" s="3">
        <v>1</v>
      </c>
      <c r="I26" s="2">
        <v>0.18</v>
      </c>
      <c r="J26" s="3">
        <f t="shared" si="1"/>
        <v>0.18</v>
      </c>
      <c r="K26" s="3">
        <f t="shared" si="2"/>
        <v>1.18</v>
      </c>
      <c r="L26" s="3"/>
      <c r="M26" s="3">
        <f t="shared" si="3"/>
        <v>0</v>
      </c>
      <c r="N26" s="8" t="s">
        <v>19</v>
      </c>
      <c r="O26" s="8" t="s">
        <v>9</v>
      </c>
      <c r="P26" s="8" t="s">
        <v>38</v>
      </c>
    </row>
    <row r="27" spans="1:16" s="13" customFormat="1" x14ac:dyDescent="0.25">
      <c r="A27" s="13">
        <f t="shared" si="0"/>
        <v>22</v>
      </c>
      <c r="B27" s="18">
        <v>40969</v>
      </c>
      <c r="C27" s="18">
        <v>41029</v>
      </c>
      <c r="D27" s="13" t="s">
        <v>67</v>
      </c>
      <c r="E27" s="13" t="s">
        <v>68</v>
      </c>
      <c r="G27" s="15">
        <v>194.87</v>
      </c>
      <c r="I27" s="16">
        <v>0</v>
      </c>
      <c r="J27" s="15">
        <f>G27*I27</f>
        <v>0</v>
      </c>
      <c r="K27" s="15">
        <f>G27+J27-M27</f>
        <v>194.87</v>
      </c>
      <c r="L27" s="15"/>
      <c r="M27" s="15">
        <f>G27*L27</f>
        <v>0</v>
      </c>
      <c r="N27" s="17"/>
      <c r="O27" s="17" t="s">
        <v>10</v>
      </c>
      <c r="P27" s="17"/>
    </row>
    <row r="28" spans="1:16" s="13" customFormat="1" x14ac:dyDescent="0.25">
      <c r="A28" s="13">
        <f t="shared" si="0"/>
        <v>23</v>
      </c>
      <c r="B28" s="18">
        <v>40969</v>
      </c>
      <c r="C28" s="18">
        <v>41029</v>
      </c>
      <c r="D28" s="13" t="s">
        <v>67</v>
      </c>
      <c r="E28" s="13" t="s">
        <v>68</v>
      </c>
      <c r="G28" s="15">
        <v>354.43</v>
      </c>
      <c r="I28" s="16">
        <v>0</v>
      </c>
      <c r="J28" s="15">
        <f>G28*I28</f>
        <v>0</v>
      </c>
      <c r="K28" s="15">
        <f>G28+J28-M28</f>
        <v>354.43</v>
      </c>
      <c r="L28" s="15"/>
      <c r="M28" s="15">
        <f>G28*L28</f>
        <v>0</v>
      </c>
      <c r="N28" s="17"/>
      <c r="O28" s="17" t="s">
        <v>10</v>
      </c>
      <c r="P28" s="17"/>
    </row>
    <row r="29" spans="1:16" s="13" customFormat="1" x14ac:dyDescent="0.25">
      <c r="A29" s="13">
        <f t="shared" si="0"/>
        <v>24</v>
      </c>
      <c r="B29" s="19">
        <v>40969</v>
      </c>
      <c r="C29" s="18">
        <v>41029</v>
      </c>
      <c r="D29" s="13" t="s">
        <v>69</v>
      </c>
      <c r="E29" s="13" t="s">
        <v>68</v>
      </c>
      <c r="G29" s="15">
        <v>103.49</v>
      </c>
      <c r="I29" s="16">
        <v>0</v>
      </c>
      <c r="J29" s="15">
        <f>G29*I29</f>
        <v>0</v>
      </c>
      <c r="K29" s="15">
        <f>G29+J29-M29</f>
        <v>103.49</v>
      </c>
      <c r="M29" s="15">
        <f>G29*L29</f>
        <v>0</v>
      </c>
      <c r="N29" s="17"/>
      <c r="O29" s="17" t="s">
        <v>10</v>
      </c>
      <c r="P29" s="17"/>
    </row>
    <row r="30" spans="1:16" x14ac:dyDescent="0.25">
      <c r="A30">
        <f t="shared" si="0"/>
        <v>25</v>
      </c>
      <c r="B30" s="12">
        <v>40981</v>
      </c>
      <c r="C30" s="12">
        <v>40981</v>
      </c>
      <c r="D30" s="13" t="s">
        <v>64</v>
      </c>
      <c r="E30" s="13" t="s">
        <v>65</v>
      </c>
      <c r="F30" s="13"/>
      <c r="G30" s="14" t="s">
        <v>20</v>
      </c>
      <c r="H30" s="15">
        <v>7</v>
      </c>
      <c r="I30" s="16">
        <v>0.18</v>
      </c>
      <c r="J30" s="15">
        <f t="shared" si="1"/>
        <v>1.26</v>
      </c>
      <c r="K30" s="15">
        <f t="shared" si="2"/>
        <v>8.26</v>
      </c>
      <c r="L30" s="13"/>
      <c r="M30" s="15">
        <f t="shared" si="3"/>
        <v>0</v>
      </c>
      <c r="N30" s="17" t="s">
        <v>19</v>
      </c>
      <c r="O30" s="17" t="s">
        <v>9</v>
      </c>
      <c r="P30" s="8" t="s">
        <v>38</v>
      </c>
    </row>
    <row r="31" spans="1:16" x14ac:dyDescent="0.25">
      <c r="A31">
        <f t="shared" si="0"/>
        <v>26</v>
      </c>
      <c r="B31" s="12">
        <v>40988</v>
      </c>
      <c r="C31" s="12">
        <v>40988</v>
      </c>
      <c r="D31" s="13" t="s">
        <v>70</v>
      </c>
      <c r="E31" s="13" t="s">
        <v>71</v>
      </c>
      <c r="F31" s="13"/>
      <c r="G31" s="14" t="s">
        <v>20</v>
      </c>
      <c r="H31" s="15">
        <v>50</v>
      </c>
      <c r="I31" s="16">
        <v>0.18</v>
      </c>
      <c r="J31" s="15">
        <f t="shared" si="1"/>
        <v>9</v>
      </c>
      <c r="K31" s="15">
        <f t="shared" si="2"/>
        <v>59</v>
      </c>
      <c r="L31" s="13"/>
      <c r="M31" s="15">
        <f t="shared" si="3"/>
        <v>0</v>
      </c>
      <c r="N31" s="17" t="s">
        <v>17</v>
      </c>
      <c r="O31" s="17" t="s">
        <v>9</v>
      </c>
      <c r="P31" s="8" t="s">
        <v>38</v>
      </c>
    </row>
    <row r="32" spans="1:16" x14ac:dyDescent="0.25">
      <c r="A32">
        <f t="shared" si="0"/>
        <v>27</v>
      </c>
      <c r="B32" s="12">
        <v>40967</v>
      </c>
      <c r="C32" s="12">
        <v>40975</v>
      </c>
      <c r="D32" s="13" t="s">
        <v>72</v>
      </c>
      <c r="E32" s="13" t="s">
        <v>25</v>
      </c>
      <c r="F32" s="13"/>
      <c r="G32" s="14" t="s">
        <v>20</v>
      </c>
      <c r="H32" s="15">
        <v>80.7</v>
      </c>
      <c r="I32" s="16">
        <v>0.18</v>
      </c>
      <c r="J32" s="15">
        <f t="shared" si="1"/>
        <v>14.526</v>
      </c>
      <c r="K32" s="15">
        <f t="shared" si="2"/>
        <v>95.225999999999999</v>
      </c>
      <c r="L32" s="13"/>
      <c r="M32" s="15">
        <f t="shared" si="3"/>
        <v>0</v>
      </c>
      <c r="N32" s="17" t="s">
        <v>17</v>
      </c>
      <c r="O32" s="17" t="s">
        <v>9</v>
      </c>
      <c r="P32" s="8" t="s">
        <v>38</v>
      </c>
    </row>
    <row r="33" spans="1:17" x14ac:dyDescent="0.25">
      <c r="A33">
        <f t="shared" si="0"/>
        <v>28</v>
      </c>
      <c r="B33" s="12">
        <v>40984</v>
      </c>
      <c r="C33" s="12">
        <v>40984</v>
      </c>
      <c r="D33" s="13" t="s">
        <v>64</v>
      </c>
      <c r="E33" s="13" t="s">
        <v>65</v>
      </c>
      <c r="G33" s="11" t="s">
        <v>20</v>
      </c>
      <c r="H33" s="15">
        <v>0.95</v>
      </c>
      <c r="I33" s="16">
        <v>0.18</v>
      </c>
      <c r="J33" s="15">
        <f t="shared" si="1"/>
        <v>0.17099999999999999</v>
      </c>
      <c r="K33" s="15">
        <f t="shared" si="2"/>
        <v>1.121</v>
      </c>
      <c r="M33" s="15">
        <f t="shared" si="3"/>
        <v>0</v>
      </c>
      <c r="N33" s="8" t="s">
        <v>19</v>
      </c>
      <c r="O33" s="8" t="s">
        <v>66</v>
      </c>
      <c r="P33" s="8" t="s">
        <v>38</v>
      </c>
    </row>
    <row r="34" spans="1:17" x14ac:dyDescent="0.25">
      <c r="A34">
        <f t="shared" si="0"/>
        <v>29</v>
      </c>
      <c r="B34" s="12">
        <v>40983</v>
      </c>
      <c r="C34" s="12">
        <v>40983</v>
      </c>
      <c r="D34" s="13" t="s">
        <v>64</v>
      </c>
      <c r="E34" s="13" t="s">
        <v>65</v>
      </c>
      <c r="G34" s="11" t="s">
        <v>20</v>
      </c>
      <c r="H34" s="15">
        <v>0.95</v>
      </c>
      <c r="I34" s="16">
        <v>0.18</v>
      </c>
      <c r="J34" s="15">
        <f t="shared" si="1"/>
        <v>0.17099999999999999</v>
      </c>
      <c r="K34" s="15">
        <f t="shared" si="2"/>
        <v>1.121</v>
      </c>
      <c r="M34" s="15">
        <f t="shared" si="3"/>
        <v>0</v>
      </c>
      <c r="N34" s="8" t="s">
        <v>19</v>
      </c>
      <c r="O34" s="8" t="s">
        <v>9</v>
      </c>
      <c r="P34" s="8" t="s">
        <v>38</v>
      </c>
    </row>
    <row r="35" spans="1:17" x14ac:dyDescent="0.25">
      <c r="A35">
        <f t="shared" si="0"/>
        <v>30</v>
      </c>
      <c r="B35" s="19">
        <v>40999</v>
      </c>
      <c r="C35" s="18">
        <v>41108</v>
      </c>
      <c r="D35" s="13" t="s">
        <v>73</v>
      </c>
      <c r="E35" s="13" t="s">
        <v>52</v>
      </c>
      <c r="F35" s="13"/>
      <c r="G35" s="15">
        <v>124.33</v>
      </c>
      <c r="I35" s="16">
        <v>0</v>
      </c>
      <c r="J35" s="15">
        <f>G35*I35</f>
        <v>0</v>
      </c>
      <c r="K35" s="15">
        <f>G35+J35-M35</f>
        <v>124.33</v>
      </c>
      <c r="L35" s="13"/>
      <c r="M35" s="15">
        <f>G35*L35</f>
        <v>0</v>
      </c>
      <c r="N35" s="17" t="s">
        <v>17</v>
      </c>
      <c r="O35" s="17" t="s">
        <v>9</v>
      </c>
      <c r="P35" s="17" t="s">
        <v>39</v>
      </c>
    </row>
    <row r="36" spans="1:17" x14ac:dyDescent="0.25">
      <c r="A36">
        <f t="shared" si="0"/>
        <v>31</v>
      </c>
      <c r="B36" s="12">
        <v>40988</v>
      </c>
      <c r="C36" s="12">
        <v>40988</v>
      </c>
      <c r="D36" s="13" t="s">
        <v>59</v>
      </c>
      <c r="E36" s="13" t="s">
        <v>28</v>
      </c>
      <c r="G36" s="11" t="s">
        <v>20</v>
      </c>
      <c r="H36" s="15">
        <v>34.9</v>
      </c>
      <c r="I36" s="16">
        <v>0.18</v>
      </c>
      <c r="J36" s="15">
        <f t="shared" si="1"/>
        <v>6.2819999999999991</v>
      </c>
      <c r="K36" s="15">
        <f t="shared" si="2"/>
        <v>41.181999999999995</v>
      </c>
      <c r="M36" s="15">
        <f t="shared" si="3"/>
        <v>0</v>
      </c>
      <c r="N36" s="8" t="s">
        <v>17</v>
      </c>
      <c r="O36" s="8" t="s">
        <v>9</v>
      </c>
      <c r="P36" s="8" t="s">
        <v>38</v>
      </c>
    </row>
    <row r="37" spans="1:17" x14ac:dyDescent="0.25">
      <c r="A37">
        <f t="shared" si="0"/>
        <v>32</v>
      </c>
      <c r="B37" s="12">
        <v>40988</v>
      </c>
      <c r="C37" s="12">
        <v>40988</v>
      </c>
      <c r="D37" s="13" t="s">
        <v>74</v>
      </c>
      <c r="E37" s="13" t="s">
        <v>75</v>
      </c>
      <c r="G37" s="11" t="s">
        <v>20</v>
      </c>
      <c r="H37" s="15">
        <v>173.14</v>
      </c>
      <c r="I37" s="16">
        <v>0.18</v>
      </c>
      <c r="J37" s="15">
        <f t="shared" si="1"/>
        <v>31.165199999999995</v>
      </c>
      <c r="K37" s="15">
        <f t="shared" si="2"/>
        <v>204.30519999999999</v>
      </c>
      <c r="M37" s="15">
        <f t="shared" si="3"/>
        <v>0</v>
      </c>
      <c r="N37" s="8" t="s">
        <v>17</v>
      </c>
      <c r="O37" s="8" t="s">
        <v>9</v>
      </c>
      <c r="P37" s="8" t="s">
        <v>38</v>
      </c>
    </row>
    <row r="38" spans="1:17" x14ac:dyDescent="0.25">
      <c r="A38">
        <f t="shared" si="0"/>
        <v>33</v>
      </c>
      <c r="B38" s="12">
        <v>40996</v>
      </c>
      <c r="C38" s="12">
        <v>40996</v>
      </c>
      <c r="D38" s="13" t="s">
        <v>72</v>
      </c>
      <c r="E38" s="13" t="s">
        <v>25</v>
      </c>
      <c r="G38" s="11" t="s">
        <v>20</v>
      </c>
      <c r="H38" s="15">
        <v>35.17</v>
      </c>
      <c r="I38" s="16">
        <v>0.18</v>
      </c>
      <c r="J38" s="15">
        <f t="shared" si="1"/>
        <v>6.3306000000000004</v>
      </c>
      <c r="K38" s="15">
        <f t="shared" si="2"/>
        <v>41.500600000000006</v>
      </c>
      <c r="M38" s="15">
        <f t="shared" si="3"/>
        <v>0</v>
      </c>
      <c r="N38" s="8" t="s">
        <v>17</v>
      </c>
      <c r="O38" s="8" t="s">
        <v>9</v>
      </c>
      <c r="P38" s="8" t="s">
        <v>38</v>
      </c>
    </row>
    <row r="39" spans="1:17" x14ac:dyDescent="0.25">
      <c r="A39">
        <f t="shared" si="0"/>
        <v>34</v>
      </c>
      <c r="B39" s="12">
        <v>40980</v>
      </c>
      <c r="C39" s="12">
        <v>40980</v>
      </c>
      <c r="D39" s="13" t="s">
        <v>76</v>
      </c>
      <c r="E39" s="13" t="s">
        <v>71</v>
      </c>
      <c r="G39" s="11" t="s">
        <v>20</v>
      </c>
      <c r="H39">
        <v>59.37</v>
      </c>
      <c r="I39" s="16">
        <v>0.18</v>
      </c>
      <c r="J39" s="15">
        <f t="shared" si="1"/>
        <v>10.686599999999999</v>
      </c>
      <c r="K39" s="15">
        <f t="shared" si="2"/>
        <v>70.056600000000003</v>
      </c>
      <c r="M39" s="15">
        <f t="shared" si="3"/>
        <v>0</v>
      </c>
      <c r="N39" s="8" t="s">
        <v>17</v>
      </c>
      <c r="O39" s="8" t="s">
        <v>9</v>
      </c>
      <c r="P39" s="8" t="s">
        <v>38</v>
      </c>
    </row>
    <row r="40" spans="1:17" x14ac:dyDescent="0.25">
      <c r="A40">
        <f t="shared" si="0"/>
        <v>35</v>
      </c>
      <c r="B40" s="12">
        <v>40919</v>
      </c>
      <c r="C40" s="12">
        <v>40919</v>
      </c>
      <c r="D40" s="13" t="s">
        <v>77</v>
      </c>
      <c r="E40" s="13" t="s">
        <v>71</v>
      </c>
      <c r="G40" s="11" t="s">
        <v>78</v>
      </c>
      <c r="H40" s="15">
        <v>32.5</v>
      </c>
      <c r="I40" s="16">
        <v>0.18</v>
      </c>
      <c r="J40" s="15">
        <f t="shared" si="1"/>
        <v>5.85</v>
      </c>
      <c r="K40" s="15">
        <f t="shared" si="2"/>
        <v>38.35</v>
      </c>
      <c r="M40" s="15">
        <f t="shared" si="3"/>
        <v>0</v>
      </c>
      <c r="N40" s="8" t="s">
        <v>17</v>
      </c>
      <c r="O40" s="8" t="s">
        <v>9</v>
      </c>
      <c r="P40" s="8" t="s">
        <v>38</v>
      </c>
    </row>
    <row r="41" spans="1:17" x14ac:dyDescent="0.25">
      <c r="A41">
        <f t="shared" si="0"/>
        <v>36</v>
      </c>
      <c r="B41" s="12">
        <v>40928</v>
      </c>
      <c r="C41" s="12">
        <v>40928</v>
      </c>
      <c r="D41" s="13" t="s">
        <v>79</v>
      </c>
      <c r="E41" s="13" t="s">
        <v>71</v>
      </c>
      <c r="G41" s="11" t="s">
        <v>20</v>
      </c>
      <c r="H41" s="15">
        <v>37.5</v>
      </c>
      <c r="I41" s="16">
        <v>0.18</v>
      </c>
      <c r="J41" s="15">
        <f t="shared" si="1"/>
        <v>6.75</v>
      </c>
      <c r="K41" s="15">
        <f t="shared" si="2"/>
        <v>44.25</v>
      </c>
      <c r="M41" s="15"/>
      <c r="N41" s="8" t="s">
        <v>17</v>
      </c>
      <c r="O41" s="8" t="s">
        <v>9</v>
      </c>
      <c r="P41" s="8" t="s">
        <v>38</v>
      </c>
    </row>
    <row r="42" spans="1:17" x14ac:dyDescent="0.25">
      <c r="A42">
        <f t="shared" si="0"/>
        <v>37</v>
      </c>
      <c r="B42" s="12">
        <v>40959</v>
      </c>
      <c r="C42" s="12">
        <v>40972</v>
      </c>
      <c r="D42" s="13" t="s">
        <v>80</v>
      </c>
      <c r="E42" s="13" t="s">
        <v>81</v>
      </c>
      <c r="G42" s="11" t="s">
        <v>20</v>
      </c>
      <c r="H42" s="15">
        <v>36.72</v>
      </c>
      <c r="I42" s="16">
        <v>0.18</v>
      </c>
      <c r="J42" s="15">
        <f t="shared" si="1"/>
        <v>6.6095999999999995</v>
      </c>
      <c r="K42" s="15">
        <f t="shared" si="2"/>
        <v>43.329599999999999</v>
      </c>
      <c r="M42" s="15">
        <f t="shared" si="3"/>
        <v>0</v>
      </c>
      <c r="N42" s="8" t="s">
        <v>17</v>
      </c>
      <c r="O42" s="8" t="s">
        <v>9</v>
      </c>
      <c r="P42" s="8" t="s">
        <v>38</v>
      </c>
    </row>
    <row r="43" spans="1:17" x14ac:dyDescent="0.25">
      <c r="A43">
        <f t="shared" si="0"/>
        <v>38</v>
      </c>
      <c r="B43" s="19">
        <v>40999</v>
      </c>
      <c r="C43" s="18">
        <v>41073</v>
      </c>
      <c r="D43" s="13" t="s">
        <v>82</v>
      </c>
      <c r="E43" s="13" t="s">
        <v>83</v>
      </c>
      <c r="F43" s="13"/>
      <c r="G43" s="15">
        <v>154.07</v>
      </c>
      <c r="I43" s="16">
        <v>0</v>
      </c>
      <c r="J43" s="15">
        <f>G43*I43</f>
        <v>0</v>
      </c>
      <c r="K43" s="15">
        <f>G43+J43-M43</f>
        <v>154.07</v>
      </c>
      <c r="L43" s="13"/>
      <c r="M43" s="15">
        <f>G43*L43</f>
        <v>0</v>
      </c>
      <c r="N43" s="17" t="s">
        <v>17</v>
      </c>
      <c r="O43" s="17" t="s">
        <v>9</v>
      </c>
      <c r="P43" s="17" t="s">
        <v>38</v>
      </c>
    </row>
    <row r="44" spans="1:17" x14ac:dyDescent="0.25">
      <c r="A44">
        <f t="shared" si="0"/>
        <v>39</v>
      </c>
      <c r="B44" s="19">
        <v>40999</v>
      </c>
      <c r="C44" s="18">
        <v>41090</v>
      </c>
      <c r="D44" s="13" t="s">
        <v>100</v>
      </c>
      <c r="E44" s="13" t="s">
        <v>23</v>
      </c>
      <c r="F44" s="13"/>
      <c r="G44" s="15">
        <v>143.07</v>
      </c>
      <c r="I44" s="16">
        <v>0</v>
      </c>
      <c r="J44" s="15">
        <f>G44*I44</f>
        <v>0</v>
      </c>
      <c r="K44" s="15">
        <f>G44+J44-M44</f>
        <v>143.07</v>
      </c>
      <c r="L44" s="13"/>
      <c r="M44" s="15">
        <f>G44*L44</f>
        <v>0</v>
      </c>
      <c r="N44" s="17"/>
      <c r="O44" s="17" t="s">
        <v>9</v>
      </c>
      <c r="P44" s="17"/>
      <c r="Q44" t="s">
        <v>108</v>
      </c>
    </row>
    <row r="45" spans="1:17" x14ac:dyDescent="0.25">
      <c r="A45">
        <f t="shared" si="0"/>
        <v>40</v>
      </c>
      <c r="B45" s="1"/>
      <c r="C45" s="1"/>
      <c r="K45" s="15">
        <f t="shared" si="2"/>
        <v>0</v>
      </c>
      <c r="M45" s="15">
        <f t="shared" si="3"/>
        <v>0</v>
      </c>
    </row>
    <row r="46" spans="1:17" x14ac:dyDescent="0.25">
      <c r="A46">
        <f t="shared" si="0"/>
        <v>41</v>
      </c>
      <c r="K46" s="15">
        <f t="shared" si="2"/>
        <v>0</v>
      </c>
      <c r="M46" s="15">
        <f t="shared" si="3"/>
        <v>0</v>
      </c>
    </row>
    <row r="47" spans="1:17" x14ac:dyDescent="0.25">
      <c r="K47" s="15">
        <f t="shared" si="2"/>
        <v>0</v>
      </c>
      <c r="M47" s="15">
        <f t="shared" si="3"/>
        <v>0</v>
      </c>
    </row>
    <row r="48" spans="1:17" x14ac:dyDescent="0.25">
      <c r="K48" s="15">
        <f t="shared" si="2"/>
        <v>0</v>
      </c>
      <c r="M48" s="15">
        <f t="shared" si="3"/>
        <v>0</v>
      </c>
    </row>
    <row r="49" spans="5:13" x14ac:dyDescent="0.25">
      <c r="K49" s="15">
        <f t="shared" si="2"/>
        <v>0</v>
      </c>
      <c r="M49" s="15">
        <f t="shared" si="3"/>
        <v>0</v>
      </c>
    </row>
    <row r="50" spans="5:13" x14ac:dyDescent="0.25">
      <c r="K50" s="15">
        <f t="shared" si="2"/>
        <v>0</v>
      </c>
      <c r="M50" s="15">
        <f t="shared" si="3"/>
        <v>0</v>
      </c>
    </row>
    <row r="51" spans="5:13" x14ac:dyDescent="0.25">
      <c r="K51" s="15">
        <f t="shared" si="2"/>
        <v>0</v>
      </c>
      <c r="M51" s="15">
        <f t="shared" si="3"/>
        <v>0</v>
      </c>
    </row>
    <row r="52" spans="5:13" x14ac:dyDescent="0.25">
      <c r="K52" s="15">
        <f t="shared" si="2"/>
        <v>0</v>
      </c>
      <c r="M52" s="15">
        <f t="shared" si="3"/>
        <v>0</v>
      </c>
    </row>
    <row r="53" spans="5:13" x14ac:dyDescent="0.25">
      <c r="K53" s="15">
        <f t="shared" si="2"/>
        <v>0</v>
      </c>
      <c r="M53" s="15">
        <f t="shared" si="3"/>
        <v>0</v>
      </c>
    </row>
    <row r="54" spans="5:13" x14ac:dyDescent="0.25">
      <c r="K54" s="15">
        <f t="shared" si="2"/>
        <v>0</v>
      </c>
    </row>
    <row r="55" spans="5:13" x14ac:dyDescent="0.25">
      <c r="K55" s="15">
        <f t="shared" si="2"/>
        <v>0</v>
      </c>
    </row>
    <row r="58" spans="5:13" x14ac:dyDescent="0.25">
      <c r="E58" s="29" t="s">
        <v>163</v>
      </c>
      <c r="G58" s="28">
        <f>SUM(G6:G44)</f>
        <v>1342.4199999999998</v>
      </c>
      <c r="H58" s="3"/>
      <c r="J58" s="3">
        <f>SUM(J6:J57)</f>
        <v>256.75739999999996</v>
      </c>
    </row>
  </sheetData>
  <dataValidations disablePrompts="1" count="5">
    <dataValidation type="list" allowBlank="1" showInputMessage="1" showErrorMessage="1" sqref="O6:O28">
      <formula1>ACEPTAR</formula1>
    </dataValidation>
    <dataValidation type="list" allowBlank="1" showInputMessage="1" showErrorMessage="1" sqref="I6:I28">
      <formula1>TIPOIVA</formula1>
    </dataValidation>
    <dataValidation type="list" allowBlank="1" showInputMessage="1" showErrorMessage="1" sqref="N6:N28">
      <formula1>MEDIOPAGO</formula1>
    </dataValidation>
    <dataValidation type="list" allowBlank="1" showInputMessage="1" showErrorMessage="1" sqref="P6:P28">
      <formula1>DOCUMENTO</formula1>
    </dataValidation>
    <dataValidation type="list" allowBlank="1" showInputMessage="1" showErrorMessage="1" sqref="G6:G7 G9 G11:G26">
      <formula1>CONTENEDOR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6"/>
  <sheetViews>
    <sheetView topLeftCell="B1" zoomScaleNormal="100" workbookViewId="0">
      <selection activeCell="H30" sqref="H30"/>
    </sheetView>
  </sheetViews>
  <sheetFormatPr baseColWidth="10" defaultColWidth="9.140625" defaultRowHeight="15" x14ac:dyDescent="0.25"/>
  <cols>
    <col min="1" max="1" width="4.42578125" customWidth="1"/>
    <col min="2" max="3" width="10.7109375" bestFit="1" customWidth="1"/>
    <col min="4" max="4" width="25" customWidth="1"/>
    <col min="5" max="5" width="20.28515625" customWidth="1"/>
    <col min="7" max="8" width="9.5703125" bestFit="1" customWidth="1"/>
    <col min="11" max="11" width="9.5703125" bestFit="1" customWidth="1"/>
  </cols>
  <sheetData>
    <row r="1" spans="1:16" ht="15.75" x14ac:dyDescent="0.25">
      <c r="A1" s="5" t="s">
        <v>43</v>
      </c>
      <c r="B1" s="5"/>
      <c r="C1" s="5"/>
      <c r="D1" s="5">
        <v>2012</v>
      </c>
      <c r="E1" s="5" t="s">
        <v>86</v>
      </c>
      <c r="F1" s="5"/>
      <c r="G1" s="9"/>
      <c r="H1" s="5"/>
      <c r="I1" s="5"/>
      <c r="J1" s="5"/>
      <c r="K1" s="5"/>
      <c r="L1" s="5"/>
      <c r="M1" s="5"/>
      <c r="N1" s="7"/>
      <c r="O1" s="7"/>
      <c r="P1" s="7"/>
    </row>
    <row r="2" spans="1:16" x14ac:dyDescent="0.25">
      <c r="G2" s="11"/>
      <c r="H2" s="3">
        <f>SUM(H5:H47)</f>
        <v>1551.43</v>
      </c>
      <c r="I2" s="2">
        <f>AVERAGE(I5:I53)</f>
        <v>0.17280000000000004</v>
      </c>
      <c r="J2" s="3">
        <f>SUM(J5:J44)</f>
        <v>274.44200000000001</v>
      </c>
      <c r="N2" s="8"/>
      <c r="O2" s="8"/>
      <c r="P2" s="8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46</v>
      </c>
      <c r="O3" s="6" t="s">
        <v>47</v>
      </c>
      <c r="P3" s="6" t="s">
        <v>48</v>
      </c>
    </row>
    <row r="4" spans="1:16" x14ac:dyDescent="0.25">
      <c r="A4">
        <v>49</v>
      </c>
      <c r="G4" s="11"/>
      <c r="N4" s="8"/>
      <c r="O4" s="8"/>
      <c r="P4" s="8"/>
    </row>
    <row r="5" spans="1:16" x14ac:dyDescent="0.25">
      <c r="A5">
        <f>A4+1</f>
        <v>50</v>
      </c>
      <c r="B5" s="1">
        <v>41002</v>
      </c>
      <c r="C5" s="1">
        <v>41002</v>
      </c>
      <c r="D5" t="s">
        <v>84</v>
      </c>
      <c r="E5" t="s">
        <v>85</v>
      </c>
      <c r="G5" s="11" t="s">
        <v>20</v>
      </c>
      <c r="H5" s="3">
        <v>22.52</v>
      </c>
      <c r="I5" s="2">
        <v>0.18</v>
      </c>
      <c r="J5" s="3">
        <f>H5*I5</f>
        <v>4.0535999999999994</v>
      </c>
      <c r="K5" s="3">
        <f>H5+J5-M5</f>
        <v>26.573599999999999</v>
      </c>
      <c r="L5" s="3"/>
      <c r="M5" s="3">
        <f>H5*L5</f>
        <v>0</v>
      </c>
      <c r="N5" s="8" t="s">
        <v>17</v>
      </c>
      <c r="O5" s="8" t="s">
        <v>9</v>
      </c>
      <c r="P5" s="8" t="s">
        <v>38</v>
      </c>
    </row>
    <row r="6" spans="1:16" x14ac:dyDescent="0.25">
      <c r="A6">
        <f t="shared" ref="A6:A45" si="0">A5+1</f>
        <v>51</v>
      </c>
      <c r="B6" s="1">
        <v>41026</v>
      </c>
      <c r="C6" s="1">
        <v>41026</v>
      </c>
      <c r="D6" t="s">
        <v>89</v>
      </c>
      <c r="E6" t="s">
        <v>90</v>
      </c>
      <c r="G6" s="11" t="s">
        <v>20</v>
      </c>
      <c r="H6" s="3">
        <v>0.95</v>
      </c>
      <c r="I6" s="2">
        <v>0.18</v>
      </c>
      <c r="J6" s="3">
        <f t="shared" ref="J6:J42" si="1">H6*I6</f>
        <v>0.17099999999999999</v>
      </c>
      <c r="K6" s="3">
        <f t="shared" ref="K6:K46" si="2">H6+J6-M6</f>
        <v>1.121</v>
      </c>
      <c r="L6" s="3"/>
      <c r="M6" s="3">
        <f t="shared" ref="M6:M46" si="3">H6*L6</f>
        <v>0</v>
      </c>
      <c r="N6" s="8" t="s">
        <v>19</v>
      </c>
      <c r="O6" s="8" t="s">
        <v>9</v>
      </c>
      <c r="P6" s="8" t="s">
        <v>38</v>
      </c>
    </row>
    <row r="7" spans="1:16" x14ac:dyDescent="0.25">
      <c r="A7" s="13">
        <f t="shared" si="0"/>
        <v>52</v>
      </c>
      <c r="B7" s="18">
        <v>41004</v>
      </c>
      <c r="C7" s="18">
        <v>41012</v>
      </c>
      <c r="D7" s="13" t="s">
        <v>63</v>
      </c>
      <c r="E7" s="13" t="s">
        <v>91</v>
      </c>
      <c r="F7" s="13"/>
      <c r="G7" s="14" t="s">
        <v>20</v>
      </c>
      <c r="H7" s="15">
        <v>46.19</v>
      </c>
      <c r="I7" s="16">
        <v>0.18</v>
      </c>
      <c r="J7" s="15">
        <f t="shared" si="1"/>
        <v>8.3141999999999996</v>
      </c>
      <c r="K7" s="15">
        <f t="shared" si="2"/>
        <v>54.504199999999997</v>
      </c>
      <c r="L7" s="15"/>
      <c r="M7" s="15">
        <f t="shared" si="3"/>
        <v>0</v>
      </c>
      <c r="N7" s="17" t="s">
        <v>17</v>
      </c>
      <c r="O7" s="17" t="s">
        <v>9</v>
      </c>
      <c r="P7" s="17" t="s">
        <v>38</v>
      </c>
    </row>
    <row r="8" spans="1:16" x14ac:dyDescent="0.25">
      <c r="A8">
        <f t="shared" si="0"/>
        <v>53</v>
      </c>
      <c r="B8" s="1" t="s">
        <v>92</v>
      </c>
      <c r="C8" s="1">
        <v>41012</v>
      </c>
      <c r="D8" s="13" t="s">
        <v>93</v>
      </c>
      <c r="E8" s="13" t="s">
        <v>94</v>
      </c>
      <c r="G8" s="11" t="s">
        <v>20</v>
      </c>
      <c r="H8" s="3">
        <v>77.66</v>
      </c>
      <c r="I8" s="2">
        <v>0.18</v>
      </c>
      <c r="J8" s="3">
        <f t="shared" si="1"/>
        <v>13.9788</v>
      </c>
      <c r="K8" s="3">
        <f t="shared" si="2"/>
        <v>91.638800000000003</v>
      </c>
      <c r="L8" s="3"/>
      <c r="M8" s="3">
        <f t="shared" si="3"/>
        <v>0</v>
      </c>
      <c r="N8" s="8" t="s">
        <v>17</v>
      </c>
      <c r="O8" s="8" t="s">
        <v>9</v>
      </c>
      <c r="P8" s="8" t="s">
        <v>38</v>
      </c>
    </row>
    <row r="9" spans="1:16" x14ac:dyDescent="0.25">
      <c r="A9">
        <f t="shared" si="0"/>
        <v>54</v>
      </c>
      <c r="B9" s="1">
        <v>41033</v>
      </c>
      <c r="C9" s="1">
        <v>41041</v>
      </c>
      <c r="D9" s="13" t="s">
        <v>95</v>
      </c>
      <c r="E9" s="13" t="s">
        <v>91</v>
      </c>
      <c r="G9" s="11" t="s">
        <v>20</v>
      </c>
      <c r="H9" s="3">
        <v>73.16</v>
      </c>
      <c r="I9" s="2">
        <v>0.18</v>
      </c>
      <c r="J9" s="3">
        <f t="shared" si="1"/>
        <v>13.168799999999999</v>
      </c>
      <c r="K9" s="3">
        <f t="shared" si="2"/>
        <v>86.328800000000001</v>
      </c>
      <c r="L9" s="3"/>
      <c r="M9" s="3">
        <f t="shared" si="3"/>
        <v>0</v>
      </c>
      <c r="N9" s="8" t="s">
        <v>17</v>
      </c>
      <c r="O9" s="8" t="s">
        <v>9</v>
      </c>
      <c r="P9" s="8" t="s">
        <v>38</v>
      </c>
    </row>
    <row r="10" spans="1:16" x14ac:dyDescent="0.25">
      <c r="A10">
        <f t="shared" si="0"/>
        <v>55</v>
      </c>
      <c r="B10" s="1">
        <v>41080</v>
      </c>
      <c r="C10" s="1">
        <v>41080</v>
      </c>
      <c r="D10" s="13" t="s">
        <v>96</v>
      </c>
      <c r="E10" s="13" t="s">
        <v>71</v>
      </c>
      <c r="G10" s="11" t="s">
        <v>20</v>
      </c>
      <c r="H10" s="3">
        <v>50</v>
      </c>
      <c r="I10" s="2">
        <v>0.18</v>
      </c>
      <c r="J10" s="3">
        <f t="shared" si="1"/>
        <v>9</v>
      </c>
      <c r="K10" s="3">
        <f t="shared" si="2"/>
        <v>59</v>
      </c>
      <c r="L10" s="3"/>
      <c r="M10" s="3">
        <f t="shared" si="3"/>
        <v>0</v>
      </c>
      <c r="N10" s="8" t="s">
        <v>17</v>
      </c>
      <c r="O10" s="8" t="s">
        <v>9</v>
      </c>
      <c r="P10" s="8" t="s">
        <v>38</v>
      </c>
    </row>
    <row r="11" spans="1:16" x14ac:dyDescent="0.25">
      <c r="A11">
        <f t="shared" si="0"/>
        <v>56</v>
      </c>
      <c r="B11" s="1">
        <v>41072</v>
      </c>
      <c r="C11" s="1">
        <v>41080</v>
      </c>
      <c r="D11" s="13" t="s">
        <v>63</v>
      </c>
      <c r="E11" s="13" t="s">
        <v>91</v>
      </c>
      <c r="G11" s="11" t="s">
        <v>20</v>
      </c>
      <c r="H11" s="3">
        <v>40.71</v>
      </c>
      <c r="I11" s="2">
        <v>0.18</v>
      </c>
      <c r="J11" s="3">
        <f t="shared" si="1"/>
        <v>7.3277999999999999</v>
      </c>
      <c r="K11" s="3">
        <f t="shared" si="2"/>
        <v>48.037800000000004</v>
      </c>
      <c r="L11" s="3"/>
      <c r="M11" s="3">
        <f t="shared" si="3"/>
        <v>0</v>
      </c>
      <c r="N11" s="8" t="s">
        <v>17</v>
      </c>
      <c r="O11" s="8" t="s">
        <v>9</v>
      </c>
      <c r="P11" s="8" t="s">
        <v>38</v>
      </c>
    </row>
    <row r="12" spans="1:16" x14ac:dyDescent="0.25">
      <c r="A12">
        <f t="shared" si="0"/>
        <v>57</v>
      </c>
      <c r="B12" s="1">
        <v>41065</v>
      </c>
      <c r="C12" s="1">
        <v>41065</v>
      </c>
      <c r="D12" s="13" t="s">
        <v>89</v>
      </c>
      <c r="E12" s="13" t="s">
        <v>90</v>
      </c>
      <c r="G12" s="11" t="s">
        <v>20</v>
      </c>
      <c r="H12" s="3">
        <v>1</v>
      </c>
      <c r="I12" s="2">
        <v>0.18</v>
      </c>
      <c r="J12" s="3">
        <f t="shared" si="1"/>
        <v>0.18</v>
      </c>
      <c r="K12" s="3">
        <f t="shared" si="2"/>
        <v>1.18</v>
      </c>
      <c r="L12" s="3"/>
      <c r="M12" s="3">
        <f t="shared" si="3"/>
        <v>0</v>
      </c>
      <c r="N12" s="8" t="s">
        <v>19</v>
      </c>
      <c r="O12" s="8" t="s">
        <v>9</v>
      </c>
      <c r="P12" s="8" t="s">
        <v>38</v>
      </c>
    </row>
    <row r="13" spans="1:16" x14ac:dyDescent="0.25">
      <c r="A13">
        <f t="shared" si="0"/>
        <v>58</v>
      </c>
      <c r="B13" s="1">
        <v>41066</v>
      </c>
      <c r="C13" s="1">
        <v>41066</v>
      </c>
      <c r="D13" s="13" t="s">
        <v>89</v>
      </c>
      <c r="E13" s="13" t="s">
        <v>90</v>
      </c>
      <c r="G13" s="11" t="s">
        <v>20</v>
      </c>
      <c r="H13" s="3">
        <v>1.9</v>
      </c>
      <c r="I13" s="2">
        <v>0.18</v>
      </c>
      <c r="J13" s="3">
        <f t="shared" si="1"/>
        <v>0.34199999999999997</v>
      </c>
      <c r="K13" s="3">
        <f t="shared" si="2"/>
        <v>2.242</v>
      </c>
      <c r="L13" s="3"/>
      <c r="M13" s="3">
        <f t="shared" si="3"/>
        <v>0</v>
      </c>
      <c r="N13" s="8" t="s">
        <v>19</v>
      </c>
      <c r="O13" s="8" t="s">
        <v>9</v>
      </c>
      <c r="P13" s="8" t="s">
        <v>38</v>
      </c>
    </row>
    <row r="14" spans="1:16" x14ac:dyDescent="0.25">
      <c r="A14">
        <f t="shared" si="0"/>
        <v>59</v>
      </c>
      <c r="B14" s="1">
        <v>41066</v>
      </c>
      <c r="C14" s="1">
        <v>41066</v>
      </c>
      <c r="D14" s="13" t="s">
        <v>89</v>
      </c>
      <c r="E14" s="13" t="s">
        <v>90</v>
      </c>
      <c r="G14" s="11" t="s">
        <v>20</v>
      </c>
      <c r="H14" s="3">
        <v>1.9</v>
      </c>
      <c r="I14" s="2">
        <v>0.18</v>
      </c>
      <c r="J14" s="3">
        <f t="shared" si="1"/>
        <v>0.34199999999999997</v>
      </c>
      <c r="K14" s="3">
        <f t="shared" si="2"/>
        <v>2.242</v>
      </c>
      <c r="L14" s="3"/>
      <c r="M14" s="3">
        <f t="shared" si="3"/>
        <v>0</v>
      </c>
      <c r="N14" s="8" t="s">
        <v>19</v>
      </c>
      <c r="O14" s="8" t="s">
        <v>9</v>
      </c>
      <c r="P14" s="8" t="s">
        <v>38</v>
      </c>
    </row>
    <row r="15" spans="1:16" x14ac:dyDescent="0.25">
      <c r="A15">
        <f t="shared" si="0"/>
        <v>60</v>
      </c>
      <c r="B15" s="1">
        <v>41064</v>
      </c>
      <c r="C15" s="1">
        <v>41072</v>
      </c>
      <c r="D15" s="13" t="s">
        <v>95</v>
      </c>
      <c r="E15" s="13" t="s">
        <v>91</v>
      </c>
      <c r="G15" s="11" t="s">
        <v>20</v>
      </c>
      <c r="H15" s="3">
        <v>46.19</v>
      </c>
      <c r="I15" s="2">
        <v>0.18</v>
      </c>
      <c r="J15" s="3">
        <f t="shared" si="1"/>
        <v>8.3141999999999996</v>
      </c>
      <c r="K15" s="3">
        <f t="shared" si="2"/>
        <v>54.504199999999997</v>
      </c>
      <c r="L15" s="3"/>
      <c r="M15" s="3">
        <f t="shared" si="3"/>
        <v>0</v>
      </c>
      <c r="N15" s="8" t="s">
        <v>17</v>
      </c>
      <c r="O15" s="8" t="s">
        <v>9</v>
      </c>
      <c r="P15" s="8" t="s">
        <v>38</v>
      </c>
    </row>
    <row r="16" spans="1:16" x14ac:dyDescent="0.25">
      <c r="A16">
        <f t="shared" si="0"/>
        <v>61</v>
      </c>
      <c r="B16" s="1">
        <v>41068</v>
      </c>
      <c r="C16" s="1">
        <v>41073</v>
      </c>
      <c r="D16" s="13" t="s">
        <v>97</v>
      </c>
      <c r="E16" s="13" t="s">
        <v>94</v>
      </c>
      <c r="G16" s="11" t="s">
        <v>20</v>
      </c>
      <c r="H16" s="3">
        <v>74.66</v>
      </c>
      <c r="I16" s="2">
        <v>0.18</v>
      </c>
      <c r="J16" s="3">
        <f t="shared" si="1"/>
        <v>13.438799999999999</v>
      </c>
      <c r="K16" s="3">
        <f t="shared" si="2"/>
        <v>88.098799999999997</v>
      </c>
      <c r="L16" s="3"/>
      <c r="M16" s="3">
        <f t="shared" si="3"/>
        <v>0</v>
      </c>
      <c r="N16" s="8" t="s">
        <v>17</v>
      </c>
      <c r="O16" s="8" t="s">
        <v>9</v>
      </c>
      <c r="P16" s="8" t="s">
        <v>38</v>
      </c>
    </row>
    <row r="17" spans="1:17" x14ac:dyDescent="0.25">
      <c r="A17">
        <f t="shared" si="0"/>
        <v>62</v>
      </c>
      <c r="B17" s="1">
        <v>41009</v>
      </c>
      <c r="C17" s="1">
        <v>41009</v>
      </c>
      <c r="D17" s="13" t="s">
        <v>99</v>
      </c>
      <c r="E17" s="13" t="s">
        <v>98</v>
      </c>
      <c r="G17" s="11" t="s">
        <v>20</v>
      </c>
      <c r="H17" s="3">
        <v>36.53</v>
      </c>
      <c r="I17" s="2"/>
      <c r="J17" s="3">
        <v>1.76</v>
      </c>
      <c r="K17" s="3">
        <f t="shared" si="2"/>
        <v>38.29</v>
      </c>
      <c r="L17" s="3"/>
      <c r="M17" s="3">
        <f t="shared" si="3"/>
        <v>0</v>
      </c>
      <c r="N17" s="8" t="s">
        <v>17</v>
      </c>
      <c r="O17" s="8" t="s">
        <v>9</v>
      </c>
      <c r="P17" s="8" t="s">
        <v>38</v>
      </c>
    </row>
    <row r="18" spans="1:17" x14ac:dyDescent="0.25">
      <c r="A18">
        <f t="shared" si="0"/>
        <v>63</v>
      </c>
      <c r="B18" s="1">
        <v>41003</v>
      </c>
      <c r="C18" s="1">
        <v>41003</v>
      </c>
      <c r="D18" s="13" t="s">
        <v>89</v>
      </c>
      <c r="E18" s="13" t="s">
        <v>90</v>
      </c>
      <c r="G18" s="11" t="s">
        <v>20</v>
      </c>
      <c r="H18" s="3">
        <v>2.85</v>
      </c>
      <c r="I18" s="2">
        <v>0.18</v>
      </c>
      <c r="J18" s="3">
        <f t="shared" si="1"/>
        <v>0.51300000000000001</v>
      </c>
      <c r="K18" s="3">
        <f t="shared" si="2"/>
        <v>3.363</v>
      </c>
      <c r="L18" s="3"/>
      <c r="M18" s="3">
        <f t="shared" si="3"/>
        <v>0</v>
      </c>
      <c r="N18" s="8" t="s">
        <v>19</v>
      </c>
      <c r="O18" s="8" t="s">
        <v>9</v>
      </c>
      <c r="P18" s="8" t="s">
        <v>38</v>
      </c>
    </row>
    <row r="19" spans="1:17" x14ac:dyDescent="0.25">
      <c r="A19">
        <f t="shared" si="0"/>
        <v>64</v>
      </c>
      <c r="B19" s="1">
        <v>41002</v>
      </c>
      <c r="C19" s="1">
        <v>41002</v>
      </c>
      <c r="D19" s="13" t="s">
        <v>89</v>
      </c>
      <c r="E19" s="13" t="s">
        <v>90</v>
      </c>
      <c r="G19" s="11" t="s">
        <v>20</v>
      </c>
      <c r="H19" s="3">
        <v>1</v>
      </c>
      <c r="I19" s="2">
        <v>0.18</v>
      </c>
      <c r="J19" s="3">
        <f t="shared" si="1"/>
        <v>0.18</v>
      </c>
      <c r="K19" s="3">
        <f t="shared" si="2"/>
        <v>1.18</v>
      </c>
      <c r="L19" s="3"/>
      <c r="M19" s="3">
        <f t="shared" si="3"/>
        <v>0</v>
      </c>
      <c r="N19" s="8" t="s">
        <v>19</v>
      </c>
      <c r="O19" s="8" t="s">
        <v>9</v>
      </c>
      <c r="P19" s="8" t="s">
        <v>38</v>
      </c>
    </row>
    <row r="20" spans="1:17" x14ac:dyDescent="0.25">
      <c r="A20">
        <f t="shared" si="0"/>
        <v>65</v>
      </c>
      <c r="B20" s="1">
        <v>41039</v>
      </c>
      <c r="C20" s="1">
        <v>41039</v>
      </c>
      <c r="D20" s="13" t="s">
        <v>89</v>
      </c>
      <c r="E20" s="13" t="s">
        <v>90</v>
      </c>
      <c r="G20" s="11" t="s">
        <v>20</v>
      </c>
      <c r="H20" s="3">
        <v>0.95</v>
      </c>
      <c r="I20" s="2">
        <v>0.18</v>
      </c>
      <c r="J20" s="3">
        <f t="shared" si="1"/>
        <v>0.17099999999999999</v>
      </c>
      <c r="K20" s="3">
        <f t="shared" si="2"/>
        <v>1.121</v>
      </c>
      <c r="L20" s="3"/>
      <c r="M20" s="3">
        <f t="shared" si="3"/>
        <v>0</v>
      </c>
      <c r="N20" s="8" t="s">
        <v>19</v>
      </c>
      <c r="O20" s="8" t="s">
        <v>9</v>
      </c>
      <c r="P20" s="8" t="s">
        <v>38</v>
      </c>
    </row>
    <row r="21" spans="1:17" x14ac:dyDescent="0.25">
      <c r="A21">
        <f t="shared" si="0"/>
        <v>66</v>
      </c>
      <c r="B21" s="1">
        <v>41037</v>
      </c>
      <c r="C21" s="1">
        <v>41042</v>
      </c>
      <c r="D21" s="13" t="s">
        <v>97</v>
      </c>
      <c r="E21" s="13" t="s">
        <v>94</v>
      </c>
      <c r="G21" s="11" t="s">
        <v>20</v>
      </c>
      <c r="H21" s="3">
        <v>79.75</v>
      </c>
      <c r="I21" s="2">
        <v>0.18</v>
      </c>
      <c r="J21" s="3">
        <f t="shared" si="1"/>
        <v>14.354999999999999</v>
      </c>
      <c r="K21" s="3">
        <f t="shared" si="2"/>
        <v>94.105000000000004</v>
      </c>
      <c r="L21" s="3"/>
      <c r="M21" s="3">
        <f t="shared" si="3"/>
        <v>0</v>
      </c>
      <c r="N21" s="8" t="s">
        <v>17</v>
      </c>
      <c r="O21" s="8" t="s">
        <v>9</v>
      </c>
      <c r="P21" s="8" t="s">
        <v>38</v>
      </c>
    </row>
    <row r="22" spans="1:17" x14ac:dyDescent="0.25">
      <c r="A22">
        <f t="shared" si="0"/>
        <v>67</v>
      </c>
      <c r="B22" s="1">
        <v>41043</v>
      </c>
      <c r="C22" s="1">
        <v>41051</v>
      </c>
      <c r="D22" s="13" t="s">
        <v>63</v>
      </c>
      <c r="E22" s="13" t="s">
        <v>91</v>
      </c>
      <c r="G22" s="11" t="s">
        <v>20</v>
      </c>
      <c r="H22" s="3">
        <v>55.19</v>
      </c>
      <c r="I22" s="2">
        <v>0.18</v>
      </c>
      <c r="J22" s="3">
        <f t="shared" si="1"/>
        <v>9.9341999999999988</v>
      </c>
      <c r="K22" s="3">
        <f t="shared" si="2"/>
        <v>65.124200000000002</v>
      </c>
      <c r="L22" s="3"/>
      <c r="M22" s="3">
        <f t="shared" si="3"/>
        <v>0</v>
      </c>
      <c r="N22" s="8" t="s">
        <v>17</v>
      </c>
      <c r="O22" s="8" t="s">
        <v>66</v>
      </c>
      <c r="P22" s="8" t="s">
        <v>38</v>
      </c>
    </row>
    <row r="23" spans="1:17" x14ac:dyDescent="0.25">
      <c r="A23">
        <f t="shared" si="0"/>
        <v>68</v>
      </c>
      <c r="B23" s="1">
        <v>41036</v>
      </c>
      <c r="C23" s="1">
        <v>41036</v>
      </c>
      <c r="D23" s="13" t="s">
        <v>89</v>
      </c>
      <c r="E23" s="13" t="s">
        <v>90</v>
      </c>
      <c r="G23" s="11" t="s">
        <v>20</v>
      </c>
      <c r="H23" s="3">
        <v>1</v>
      </c>
      <c r="I23" s="2">
        <v>0.18</v>
      </c>
      <c r="J23" s="3">
        <f t="shared" si="1"/>
        <v>0.18</v>
      </c>
      <c r="K23" s="3">
        <f t="shared" si="2"/>
        <v>1.18</v>
      </c>
      <c r="L23" s="3"/>
      <c r="M23" s="3">
        <f t="shared" si="3"/>
        <v>0</v>
      </c>
      <c r="N23" s="8" t="s">
        <v>19</v>
      </c>
      <c r="O23" s="8" t="s">
        <v>66</v>
      </c>
      <c r="P23" s="8" t="s">
        <v>38</v>
      </c>
    </row>
    <row r="24" spans="1:17" x14ac:dyDescent="0.25">
      <c r="A24">
        <f t="shared" si="0"/>
        <v>69</v>
      </c>
      <c r="B24" s="1">
        <v>41037</v>
      </c>
      <c r="C24" s="1">
        <v>41037</v>
      </c>
      <c r="D24" s="13" t="s">
        <v>89</v>
      </c>
      <c r="E24" s="13" t="s">
        <v>90</v>
      </c>
      <c r="G24" s="11" t="s">
        <v>20</v>
      </c>
      <c r="H24" s="3">
        <v>1.9</v>
      </c>
      <c r="I24" s="2">
        <v>0.18</v>
      </c>
      <c r="J24" s="3">
        <f t="shared" si="1"/>
        <v>0.34199999999999997</v>
      </c>
      <c r="K24" s="3">
        <f t="shared" si="2"/>
        <v>2.242</v>
      </c>
      <c r="L24" s="3"/>
      <c r="M24" s="3">
        <f t="shared" si="3"/>
        <v>0</v>
      </c>
      <c r="N24" s="8" t="s">
        <v>19</v>
      </c>
      <c r="O24" s="8" t="s">
        <v>66</v>
      </c>
      <c r="P24" s="8" t="s">
        <v>38</v>
      </c>
    </row>
    <row r="25" spans="1:17" x14ac:dyDescent="0.25">
      <c r="A25">
        <f t="shared" si="0"/>
        <v>70</v>
      </c>
      <c r="B25" s="1"/>
      <c r="C25" s="1">
        <v>41073</v>
      </c>
      <c r="D25" s="13" t="s">
        <v>101</v>
      </c>
      <c r="E25" s="13" t="s">
        <v>102</v>
      </c>
      <c r="G25" s="3">
        <v>1112.25</v>
      </c>
      <c r="I25" s="2"/>
      <c r="J25" s="3">
        <f>G25*I25</f>
        <v>0</v>
      </c>
      <c r="K25" s="3">
        <f>G25+J25-M25</f>
        <v>1112.25</v>
      </c>
      <c r="L25" s="3"/>
      <c r="M25" s="3">
        <f>G25*L25</f>
        <v>0</v>
      </c>
      <c r="N25" s="8" t="s">
        <v>17</v>
      </c>
      <c r="O25" s="8" t="s">
        <v>9</v>
      </c>
      <c r="P25" s="8" t="s">
        <v>39</v>
      </c>
    </row>
    <row r="26" spans="1:17" s="13" customFormat="1" x14ac:dyDescent="0.25">
      <c r="A26" s="13">
        <f t="shared" si="0"/>
        <v>71</v>
      </c>
      <c r="B26" s="18">
        <v>41081</v>
      </c>
      <c r="C26" s="18">
        <v>41081</v>
      </c>
      <c r="D26" s="13" t="s">
        <v>89</v>
      </c>
      <c r="E26" s="13" t="s">
        <v>90</v>
      </c>
      <c r="G26" s="14" t="s">
        <v>20</v>
      </c>
      <c r="H26" s="15">
        <v>0.95</v>
      </c>
      <c r="I26" s="16">
        <v>0.18</v>
      </c>
      <c r="J26" s="15">
        <f t="shared" si="1"/>
        <v>0.17099999999999999</v>
      </c>
      <c r="K26" s="15">
        <f t="shared" si="2"/>
        <v>1.121</v>
      </c>
      <c r="L26" s="15"/>
      <c r="M26" s="15">
        <f t="shared" si="3"/>
        <v>0</v>
      </c>
      <c r="N26" s="17" t="s">
        <v>19</v>
      </c>
      <c r="O26" s="17" t="s">
        <v>9</v>
      </c>
      <c r="P26" s="17" t="s">
        <v>38</v>
      </c>
    </row>
    <row r="27" spans="1:17" s="13" customFormat="1" x14ac:dyDescent="0.25">
      <c r="A27" s="13">
        <f t="shared" si="0"/>
        <v>72</v>
      </c>
      <c r="B27" s="18">
        <v>41089</v>
      </c>
      <c r="C27" s="18">
        <v>41097</v>
      </c>
      <c r="D27" s="13" t="s">
        <v>103</v>
      </c>
      <c r="E27" s="13" t="s">
        <v>91</v>
      </c>
      <c r="G27" s="14" t="s">
        <v>20</v>
      </c>
      <c r="H27" s="15">
        <v>68.98</v>
      </c>
      <c r="I27" s="16">
        <v>0.18</v>
      </c>
      <c r="J27" s="15">
        <f t="shared" si="1"/>
        <v>12.416399999999999</v>
      </c>
      <c r="K27" s="15">
        <f t="shared" si="2"/>
        <v>81.3964</v>
      </c>
      <c r="L27" s="15"/>
      <c r="M27" s="15">
        <f t="shared" si="3"/>
        <v>0</v>
      </c>
      <c r="N27" s="17" t="s">
        <v>17</v>
      </c>
      <c r="O27" s="17" t="s">
        <v>9</v>
      </c>
      <c r="P27" s="17" t="s">
        <v>38</v>
      </c>
    </row>
    <row r="28" spans="1:17" s="13" customFormat="1" x14ac:dyDescent="0.25">
      <c r="A28" s="13">
        <f t="shared" si="0"/>
        <v>73</v>
      </c>
      <c r="B28" s="19">
        <v>40974</v>
      </c>
      <c r="C28" s="18">
        <v>40974</v>
      </c>
      <c r="D28" s="13" t="s">
        <v>104</v>
      </c>
      <c r="E28" s="13" t="s">
        <v>105</v>
      </c>
      <c r="G28" s="14" t="s">
        <v>20</v>
      </c>
      <c r="H28" s="15">
        <v>487.61</v>
      </c>
      <c r="I28" s="16">
        <v>0.18</v>
      </c>
      <c r="J28" s="15">
        <f t="shared" si="1"/>
        <v>87.769800000000004</v>
      </c>
      <c r="K28" s="15">
        <f t="shared" si="2"/>
        <v>575.37980000000005</v>
      </c>
      <c r="M28" s="15">
        <f t="shared" si="3"/>
        <v>0</v>
      </c>
      <c r="N28" s="17" t="s">
        <v>17</v>
      </c>
      <c r="O28" s="17" t="s">
        <v>9</v>
      </c>
      <c r="P28" s="17" t="s">
        <v>38</v>
      </c>
    </row>
    <row r="29" spans="1:17" x14ac:dyDescent="0.25">
      <c r="A29">
        <f t="shared" si="0"/>
        <v>74</v>
      </c>
      <c r="B29" s="12">
        <v>40974</v>
      </c>
      <c r="C29" s="12">
        <v>40974</v>
      </c>
      <c r="D29" s="13" t="s">
        <v>106</v>
      </c>
      <c r="E29" s="13" t="s">
        <v>105</v>
      </c>
      <c r="F29" s="13"/>
      <c r="G29" s="14" t="s">
        <v>20</v>
      </c>
      <c r="H29" s="15">
        <v>343.98</v>
      </c>
      <c r="I29" s="16">
        <v>0.18</v>
      </c>
      <c r="J29" s="15">
        <f t="shared" si="1"/>
        <v>61.916400000000003</v>
      </c>
      <c r="K29" s="15">
        <f t="shared" si="2"/>
        <v>405.89640000000003</v>
      </c>
      <c r="L29" s="13"/>
      <c r="M29" s="15">
        <f t="shared" si="3"/>
        <v>0</v>
      </c>
      <c r="N29" s="17" t="s">
        <v>17</v>
      </c>
      <c r="O29" s="17" t="s">
        <v>9</v>
      </c>
      <c r="P29" s="8" t="s">
        <v>38</v>
      </c>
    </row>
    <row r="30" spans="1:17" x14ac:dyDescent="0.25">
      <c r="A30">
        <f t="shared" si="0"/>
        <v>75</v>
      </c>
      <c r="B30" s="12">
        <v>41090</v>
      </c>
      <c r="C30" s="12">
        <v>41090</v>
      </c>
      <c r="D30" s="13" t="s">
        <v>107</v>
      </c>
      <c r="E30" s="13" t="s">
        <v>71</v>
      </c>
      <c r="F30" s="13"/>
      <c r="G30" s="14" t="s">
        <v>20</v>
      </c>
      <c r="H30" s="15">
        <v>33.9</v>
      </c>
      <c r="I30" s="16">
        <v>0.18</v>
      </c>
      <c r="J30" s="15">
        <f t="shared" si="1"/>
        <v>6.1019999999999994</v>
      </c>
      <c r="K30" s="15">
        <f t="shared" si="2"/>
        <v>40.001999999999995</v>
      </c>
      <c r="L30" s="13"/>
      <c r="M30" s="15">
        <f t="shared" si="3"/>
        <v>0</v>
      </c>
      <c r="N30" s="17" t="s">
        <v>17</v>
      </c>
      <c r="O30" s="17" t="s">
        <v>9</v>
      </c>
      <c r="P30" s="8" t="s">
        <v>38</v>
      </c>
    </row>
    <row r="31" spans="1:17" x14ac:dyDescent="0.25">
      <c r="A31">
        <f t="shared" si="0"/>
        <v>76</v>
      </c>
      <c r="B31" s="12">
        <v>37006</v>
      </c>
      <c r="C31" s="12">
        <v>41024</v>
      </c>
      <c r="D31" s="13" t="s">
        <v>109</v>
      </c>
      <c r="E31" s="13" t="s">
        <v>23</v>
      </c>
      <c r="F31" s="13"/>
      <c r="G31" s="15">
        <v>108.48</v>
      </c>
      <c r="I31" s="16">
        <v>0</v>
      </c>
      <c r="J31" s="15">
        <f>G31*I31</f>
        <v>0</v>
      </c>
      <c r="K31" s="15">
        <f>G31+J31-M31</f>
        <v>108.48</v>
      </c>
      <c r="L31" s="13"/>
      <c r="M31" s="15">
        <f>G31*L31</f>
        <v>0</v>
      </c>
      <c r="N31" s="17"/>
      <c r="O31" s="17" t="s">
        <v>9</v>
      </c>
      <c r="P31" s="8"/>
      <c r="Q31" t="s">
        <v>108</v>
      </c>
    </row>
    <row r="32" spans="1:17" x14ac:dyDescent="0.25">
      <c r="A32">
        <f t="shared" si="0"/>
        <v>77</v>
      </c>
      <c r="B32" s="12"/>
      <c r="C32" s="12"/>
      <c r="D32" s="13"/>
      <c r="E32" s="13"/>
      <c r="G32" s="11"/>
      <c r="H32" s="15"/>
      <c r="I32" s="16"/>
      <c r="J32" s="15">
        <f t="shared" si="1"/>
        <v>0</v>
      </c>
      <c r="K32" s="15">
        <f t="shared" si="2"/>
        <v>0</v>
      </c>
      <c r="M32" s="15">
        <f t="shared" si="3"/>
        <v>0</v>
      </c>
      <c r="N32" s="8"/>
      <c r="O32" s="8" t="s">
        <v>66</v>
      </c>
      <c r="P32" s="8"/>
    </row>
    <row r="33" spans="1:16" x14ac:dyDescent="0.25">
      <c r="A33">
        <f t="shared" si="0"/>
        <v>78</v>
      </c>
      <c r="B33" s="12"/>
      <c r="C33" s="12"/>
      <c r="D33" s="13"/>
      <c r="E33" s="13"/>
      <c r="G33" s="11"/>
      <c r="H33" s="15"/>
      <c r="I33" s="16"/>
      <c r="J33" s="15">
        <f t="shared" si="1"/>
        <v>0</v>
      </c>
      <c r="K33" s="15">
        <f t="shared" si="2"/>
        <v>0</v>
      </c>
      <c r="M33" s="15">
        <f t="shared" si="3"/>
        <v>0</v>
      </c>
      <c r="N33" s="8"/>
      <c r="O33" s="8" t="s">
        <v>9</v>
      </c>
      <c r="P33" s="8"/>
    </row>
    <row r="34" spans="1:16" s="13" customFormat="1" x14ac:dyDescent="0.25">
      <c r="A34" s="13">
        <f t="shared" si="0"/>
        <v>79</v>
      </c>
      <c r="B34" s="19"/>
      <c r="G34" s="14"/>
      <c r="H34" s="15"/>
      <c r="I34" s="16"/>
      <c r="J34" s="15">
        <f t="shared" si="1"/>
        <v>0</v>
      </c>
      <c r="K34" s="15">
        <f t="shared" si="2"/>
        <v>0</v>
      </c>
      <c r="M34" s="15">
        <f t="shared" si="3"/>
        <v>0</v>
      </c>
      <c r="N34" s="17"/>
      <c r="O34" s="17"/>
      <c r="P34" s="17"/>
    </row>
    <row r="35" spans="1:16" x14ac:dyDescent="0.25">
      <c r="A35">
        <f t="shared" si="0"/>
        <v>80</v>
      </c>
      <c r="B35" s="12"/>
      <c r="C35" s="12"/>
      <c r="D35" s="13"/>
      <c r="E35" s="13"/>
      <c r="G35" s="11"/>
      <c r="H35" s="15"/>
      <c r="I35" s="16"/>
      <c r="J35" s="15">
        <f t="shared" si="1"/>
        <v>0</v>
      </c>
      <c r="K35" s="15">
        <f t="shared" si="2"/>
        <v>0</v>
      </c>
      <c r="M35" s="15">
        <f t="shared" si="3"/>
        <v>0</v>
      </c>
      <c r="N35" s="8"/>
      <c r="O35" s="8" t="s">
        <v>9</v>
      </c>
      <c r="P35" s="8"/>
    </row>
    <row r="36" spans="1:16" x14ac:dyDescent="0.25">
      <c r="A36">
        <f t="shared" si="0"/>
        <v>81</v>
      </c>
      <c r="B36" s="12"/>
      <c r="C36" s="12"/>
      <c r="D36" s="13"/>
      <c r="E36" s="13"/>
      <c r="G36" s="11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  <c r="N36" s="8"/>
      <c r="O36" s="8" t="s">
        <v>9</v>
      </c>
      <c r="P36" s="8"/>
    </row>
    <row r="37" spans="1:16" x14ac:dyDescent="0.25">
      <c r="A37">
        <f t="shared" si="0"/>
        <v>82</v>
      </c>
      <c r="B37" s="12"/>
      <c r="C37" s="12"/>
      <c r="D37" s="13"/>
      <c r="E37" s="13"/>
      <c r="G37" s="11"/>
      <c r="H37" s="15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  <c r="N37" s="8"/>
      <c r="O37" s="8" t="s">
        <v>9</v>
      </c>
      <c r="P37" s="8"/>
    </row>
    <row r="38" spans="1:16" x14ac:dyDescent="0.25">
      <c r="A38">
        <f t="shared" si="0"/>
        <v>83</v>
      </c>
      <c r="B38" s="12"/>
      <c r="C38" s="12"/>
      <c r="D38" s="13"/>
      <c r="E38" s="13"/>
      <c r="G38" s="11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  <c r="N38" s="8"/>
      <c r="O38" s="8" t="s">
        <v>9</v>
      </c>
      <c r="P38" s="8"/>
    </row>
    <row r="39" spans="1:16" x14ac:dyDescent="0.25">
      <c r="A39">
        <f t="shared" si="0"/>
        <v>84</v>
      </c>
      <c r="B39" s="12"/>
      <c r="C39" s="12"/>
      <c r="D39" s="13"/>
      <c r="E39" s="13"/>
      <c r="G39" s="11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  <c r="N39" s="8"/>
      <c r="O39" s="8" t="s">
        <v>9</v>
      </c>
      <c r="P39" s="8"/>
    </row>
    <row r="40" spans="1:16" x14ac:dyDescent="0.25">
      <c r="A40">
        <f t="shared" si="0"/>
        <v>85</v>
      </c>
      <c r="B40" s="12"/>
      <c r="C40" s="12"/>
      <c r="D40" s="13"/>
      <c r="E40" s="13"/>
      <c r="G40" s="11"/>
      <c r="H40" s="15"/>
      <c r="I40" s="16"/>
      <c r="J40" s="15">
        <f t="shared" si="1"/>
        <v>0</v>
      </c>
      <c r="K40" s="15">
        <f t="shared" si="2"/>
        <v>0</v>
      </c>
      <c r="M40" s="15"/>
      <c r="N40" s="8"/>
      <c r="O40" s="8" t="s">
        <v>9</v>
      </c>
      <c r="P40" s="8"/>
    </row>
    <row r="41" spans="1:16" x14ac:dyDescent="0.25">
      <c r="A41">
        <f t="shared" si="0"/>
        <v>86</v>
      </c>
      <c r="B41" s="12"/>
      <c r="C41" s="12"/>
      <c r="D41" s="13"/>
      <c r="E41" s="13"/>
      <c r="G41" s="11"/>
      <c r="H41" s="15"/>
      <c r="I41" s="16"/>
      <c r="J41" s="15">
        <f t="shared" si="1"/>
        <v>0</v>
      </c>
      <c r="K41" s="15">
        <f t="shared" si="2"/>
        <v>0</v>
      </c>
      <c r="M41" s="15">
        <f t="shared" si="3"/>
        <v>0</v>
      </c>
      <c r="N41" s="8"/>
      <c r="O41" s="8" t="s">
        <v>9</v>
      </c>
      <c r="P41" s="8"/>
    </row>
    <row r="42" spans="1:16" s="13" customFormat="1" x14ac:dyDescent="0.25">
      <c r="A42" s="13">
        <f t="shared" si="0"/>
        <v>87</v>
      </c>
      <c r="B42" s="19"/>
      <c r="G42" s="14"/>
      <c r="H42" s="15"/>
      <c r="I42" s="16"/>
      <c r="J42" s="15">
        <f t="shared" si="1"/>
        <v>0</v>
      </c>
      <c r="K42" s="15">
        <f t="shared" si="2"/>
        <v>0</v>
      </c>
      <c r="M42" s="15">
        <f t="shared" si="3"/>
        <v>0</v>
      </c>
      <c r="N42" s="17"/>
      <c r="O42" s="17" t="s">
        <v>10</v>
      </c>
      <c r="P42" s="17"/>
    </row>
    <row r="43" spans="1:16" x14ac:dyDescent="0.25">
      <c r="A43">
        <f t="shared" si="0"/>
        <v>88</v>
      </c>
      <c r="G43" s="11"/>
      <c r="K43" s="15">
        <f t="shared" si="2"/>
        <v>0</v>
      </c>
      <c r="M43" s="15">
        <f t="shared" si="3"/>
        <v>0</v>
      </c>
      <c r="N43" s="8"/>
      <c r="O43" s="8"/>
      <c r="P43" s="8"/>
    </row>
    <row r="44" spans="1:16" x14ac:dyDescent="0.25">
      <c r="A44">
        <f t="shared" si="0"/>
        <v>89</v>
      </c>
      <c r="G44" s="11"/>
      <c r="K44" s="15">
        <f t="shared" si="2"/>
        <v>0</v>
      </c>
      <c r="M44" s="15">
        <f t="shared" si="3"/>
        <v>0</v>
      </c>
      <c r="N44" s="8"/>
      <c r="O44" s="8"/>
      <c r="P44" s="8"/>
    </row>
    <row r="45" spans="1:16" x14ac:dyDescent="0.25">
      <c r="A45">
        <f t="shared" si="0"/>
        <v>90</v>
      </c>
      <c r="G45" s="11"/>
      <c r="K45" s="15">
        <f t="shared" si="2"/>
        <v>0</v>
      </c>
      <c r="M45" s="15">
        <f t="shared" si="3"/>
        <v>0</v>
      </c>
      <c r="N45" s="8"/>
      <c r="O45" s="8"/>
      <c r="P45" s="8"/>
    </row>
    <row r="46" spans="1:16" x14ac:dyDescent="0.25">
      <c r="G46" s="11"/>
      <c r="K46" s="15">
        <f t="shared" si="2"/>
        <v>0</v>
      </c>
      <c r="M46" s="15">
        <f t="shared" si="3"/>
        <v>0</v>
      </c>
      <c r="N46" s="8"/>
      <c r="O46" s="8"/>
      <c r="P46" s="8"/>
    </row>
  </sheetData>
  <dataValidations count="5">
    <dataValidation type="list" allowBlank="1" showInputMessage="1" showErrorMessage="1" sqref="G5:G24 G26:G27">
      <formula1>CONTENEDOR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O5:O27">
      <formula1>ACEPTAR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90" zoomScaleNormal="90" workbookViewId="0">
      <pane ySplit="3" topLeftCell="A4" activePane="bottomLeft" state="frozen"/>
      <selection pane="bottomLeft" activeCell="H13" sqref="H13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7109375" bestFit="1" customWidth="1"/>
    <col min="9" max="9" width="8.5703125" customWidth="1"/>
    <col min="10" max="10" width="10.140625" bestFit="1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2012</v>
      </c>
      <c r="E1" s="5" t="s">
        <v>87</v>
      </c>
      <c r="G1" s="9"/>
      <c r="H1" s="26">
        <f>SUM(H5:H46)</f>
        <v>1143.6500000000003</v>
      </c>
      <c r="J1" s="26">
        <f>SUM(J5:J35)</f>
        <v>220.86080000000001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46</v>
      </c>
      <c r="O3" s="6" t="s">
        <v>47</v>
      </c>
      <c r="P3" s="6" t="s">
        <v>48</v>
      </c>
    </row>
    <row r="5" spans="1:16" x14ac:dyDescent="0.25">
      <c r="A5">
        <f>A4+1</f>
        <v>1</v>
      </c>
      <c r="B5" s="1">
        <v>41091</v>
      </c>
      <c r="C5" s="1">
        <v>41107</v>
      </c>
      <c r="D5" t="s">
        <v>110</v>
      </c>
      <c r="E5" t="s">
        <v>111</v>
      </c>
      <c r="G5" s="3">
        <v>169.51</v>
      </c>
      <c r="I5" s="2">
        <v>0</v>
      </c>
      <c r="J5" s="3">
        <f>G5*I5</f>
        <v>0</v>
      </c>
      <c r="K5" s="3">
        <f>G5+J5-M5</f>
        <v>169.51</v>
      </c>
      <c r="L5" s="3"/>
      <c r="M5" s="3">
        <f>G5*L5</f>
        <v>0</v>
      </c>
      <c r="N5" s="8" t="s">
        <v>19</v>
      </c>
      <c r="O5" s="8" t="s">
        <v>9</v>
      </c>
      <c r="P5" s="8" t="s">
        <v>38</v>
      </c>
    </row>
    <row r="6" spans="1:16" x14ac:dyDescent="0.25">
      <c r="A6">
        <f t="shared" ref="A6:A45" si="0">A5+1</f>
        <v>2</v>
      </c>
      <c r="B6" s="1">
        <v>41101</v>
      </c>
      <c r="C6" s="1">
        <v>41101</v>
      </c>
      <c r="D6" t="s">
        <v>112</v>
      </c>
      <c r="E6" t="s">
        <v>62</v>
      </c>
      <c r="H6" s="3">
        <v>11.97</v>
      </c>
      <c r="I6" s="2">
        <v>0.18</v>
      </c>
      <c r="J6" s="3">
        <f t="shared" ref="J6:J55" si="1">H6*I6</f>
        <v>2.1545999999999998</v>
      </c>
      <c r="K6" s="3">
        <f t="shared" ref="K6:K55" si="2">H6+J6-M6</f>
        <v>14.124600000000001</v>
      </c>
      <c r="L6" s="3"/>
      <c r="M6" s="3">
        <f t="shared" ref="M6:M55" si="3">H6*L6</f>
        <v>0</v>
      </c>
      <c r="N6" s="8" t="s">
        <v>16</v>
      </c>
      <c r="O6" s="8" t="s">
        <v>9</v>
      </c>
      <c r="P6" s="8" t="s">
        <v>38</v>
      </c>
    </row>
    <row r="7" spans="1:16" s="13" customFormat="1" x14ac:dyDescent="0.25">
      <c r="A7" s="13">
        <f t="shared" si="0"/>
        <v>3</v>
      </c>
      <c r="B7" s="18">
        <v>41100</v>
      </c>
      <c r="C7" s="18">
        <v>41108</v>
      </c>
      <c r="D7" s="13" t="s">
        <v>63</v>
      </c>
      <c r="E7" s="13" t="s">
        <v>91</v>
      </c>
      <c r="G7" s="14"/>
      <c r="H7" s="15">
        <v>55.27</v>
      </c>
      <c r="I7" s="16">
        <v>0.18</v>
      </c>
      <c r="J7" s="15">
        <f t="shared" si="1"/>
        <v>9.9486000000000008</v>
      </c>
      <c r="K7" s="15">
        <f t="shared" si="2"/>
        <v>65.218600000000009</v>
      </c>
      <c r="L7" s="15"/>
      <c r="M7" s="15">
        <f t="shared" si="3"/>
        <v>0</v>
      </c>
      <c r="N7" s="17" t="s">
        <v>17</v>
      </c>
      <c r="O7" s="17" t="s">
        <v>9</v>
      </c>
      <c r="P7" s="17" t="s">
        <v>38</v>
      </c>
    </row>
    <row r="8" spans="1:16" x14ac:dyDescent="0.25">
      <c r="A8">
        <f t="shared" si="0"/>
        <v>4</v>
      </c>
      <c r="B8" s="1">
        <v>41098</v>
      </c>
      <c r="C8" s="1">
        <v>41103</v>
      </c>
      <c r="D8" s="13" t="s">
        <v>93</v>
      </c>
      <c r="E8" s="13" t="s">
        <v>94</v>
      </c>
      <c r="H8" s="3">
        <v>72.8</v>
      </c>
      <c r="I8" s="2">
        <v>0.18</v>
      </c>
      <c r="J8" s="3">
        <f t="shared" si="1"/>
        <v>13.103999999999999</v>
      </c>
      <c r="K8" s="3">
        <f t="shared" si="2"/>
        <v>85.903999999999996</v>
      </c>
      <c r="L8" s="3"/>
      <c r="M8" s="3">
        <f t="shared" si="3"/>
        <v>0</v>
      </c>
      <c r="N8" s="8" t="s">
        <v>17</v>
      </c>
      <c r="O8" s="8" t="s">
        <v>9</v>
      </c>
      <c r="P8" s="8" t="s">
        <v>38</v>
      </c>
    </row>
    <row r="9" spans="1:16" x14ac:dyDescent="0.25">
      <c r="A9">
        <f t="shared" si="0"/>
        <v>5</v>
      </c>
      <c r="B9" s="1">
        <v>41120</v>
      </c>
      <c r="C9" s="1">
        <v>41128</v>
      </c>
      <c r="D9" s="13" t="s">
        <v>103</v>
      </c>
      <c r="E9" s="13" t="s">
        <v>91</v>
      </c>
      <c r="H9" s="3">
        <v>35.28</v>
      </c>
      <c r="I9" s="2">
        <v>0.18</v>
      </c>
      <c r="J9" s="3">
        <f t="shared" si="1"/>
        <v>6.3503999999999996</v>
      </c>
      <c r="K9" s="3">
        <f t="shared" si="2"/>
        <v>41.630400000000002</v>
      </c>
      <c r="L9" s="3"/>
      <c r="M9" s="3">
        <f t="shared" si="3"/>
        <v>0</v>
      </c>
      <c r="N9" s="8" t="s">
        <v>17</v>
      </c>
      <c r="O9" s="8" t="s">
        <v>9</v>
      </c>
      <c r="P9" s="8" t="s">
        <v>38</v>
      </c>
    </row>
    <row r="10" spans="1:16" x14ac:dyDescent="0.25">
      <c r="A10">
        <f t="shared" si="0"/>
        <v>6</v>
      </c>
      <c r="B10" s="1">
        <v>41121</v>
      </c>
      <c r="C10" s="1">
        <v>41121</v>
      </c>
      <c r="D10" s="13" t="s">
        <v>113</v>
      </c>
      <c r="E10" s="13" t="s">
        <v>114</v>
      </c>
      <c r="H10" s="3">
        <v>10.78</v>
      </c>
      <c r="I10" s="2">
        <v>0.18</v>
      </c>
      <c r="J10" s="3">
        <f t="shared" si="1"/>
        <v>1.9403999999999999</v>
      </c>
      <c r="K10" s="3">
        <f t="shared" si="2"/>
        <v>12.7204</v>
      </c>
      <c r="L10" s="3"/>
      <c r="M10" s="3">
        <f t="shared" si="3"/>
        <v>0</v>
      </c>
      <c r="N10" s="8" t="s">
        <v>17</v>
      </c>
      <c r="O10" s="8" t="s">
        <v>9</v>
      </c>
      <c r="P10" s="8" t="s">
        <v>38</v>
      </c>
    </row>
    <row r="11" spans="1:16" x14ac:dyDescent="0.25">
      <c r="A11" s="20">
        <v>7</v>
      </c>
      <c r="B11" s="1">
        <v>41128</v>
      </c>
      <c r="C11" s="1">
        <v>41136</v>
      </c>
      <c r="D11" s="13" t="s">
        <v>63</v>
      </c>
      <c r="E11" s="13" t="s">
        <v>91</v>
      </c>
      <c r="H11" s="3">
        <v>33.56</v>
      </c>
      <c r="I11" s="2">
        <v>0.18</v>
      </c>
      <c r="J11" s="3">
        <f t="shared" si="1"/>
        <v>6.0407999999999999</v>
      </c>
      <c r="K11" s="3">
        <f t="shared" si="2"/>
        <v>39.6008</v>
      </c>
      <c r="L11" s="3"/>
      <c r="M11" s="3">
        <f t="shared" si="3"/>
        <v>0</v>
      </c>
      <c r="N11" s="8" t="s">
        <v>17</v>
      </c>
      <c r="O11" s="8" t="s">
        <v>9</v>
      </c>
      <c r="P11" s="8" t="s">
        <v>38</v>
      </c>
    </row>
    <row r="12" spans="1:16" x14ac:dyDescent="0.25">
      <c r="A12">
        <f t="shared" si="0"/>
        <v>8</v>
      </c>
      <c r="B12" s="1">
        <v>41129</v>
      </c>
      <c r="C12" s="1">
        <v>41134</v>
      </c>
      <c r="D12" s="13" t="s">
        <v>97</v>
      </c>
      <c r="E12" s="13" t="s">
        <v>94</v>
      </c>
      <c r="H12" s="3">
        <v>70.7</v>
      </c>
      <c r="I12" s="2">
        <v>0.18</v>
      </c>
      <c r="J12" s="3">
        <f t="shared" si="1"/>
        <v>12.726000000000001</v>
      </c>
      <c r="K12" s="3">
        <f t="shared" si="2"/>
        <v>83.426000000000002</v>
      </c>
      <c r="L12" s="3"/>
      <c r="M12" s="3">
        <f t="shared" si="3"/>
        <v>0</v>
      </c>
      <c r="N12" s="8" t="s">
        <v>17</v>
      </c>
      <c r="O12" s="8" t="s">
        <v>9</v>
      </c>
      <c r="P12" s="8" t="s">
        <v>38</v>
      </c>
    </row>
    <row r="13" spans="1:16" x14ac:dyDescent="0.25">
      <c r="A13">
        <f t="shared" si="0"/>
        <v>9</v>
      </c>
      <c r="B13" s="1">
        <v>41151</v>
      </c>
      <c r="C13" s="1">
        <v>41151</v>
      </c>
      <c r="D13" s="13" t="s">
        <v>115</v>
      </c>
      <c r="E13" s="13" t="s">
        <v>116</v>
      </c>
      <c r="H13" s="3">
        <v>52.45</v>
      </c>
      <c r="I13" s="2">
        <v>0.18</v>
      </c>
      <c r="J13" s="3">
        <f>H13*I13</f>
        <v>9.4410000000000007</v>
      </c>
      <c r="K13" s="3">
        <f>H13+J13-M13</f>
        <v>61.891000000000005</v>
      </c>
      <c r="L13" s="3"/>
      <c r="M13" s="3">
        <f>H13*L13</f>
        <v>0</v>
      </c>
      <c r="N13" s="8" t="s">
        <v>17</v>
      </c>
      <c r="O13" s="8" t="s">
        <v>9</v>
      </c>
      <c r="P13" s="8" t="s">
        <v>38</v>
      </c>
    </row>
    <row r="14" spans="1:16" x14ac:dyDescent="0.25">
      <c r="A14">
        <f t="shared" si="0"/>
        <v>10</v>
      </c>
      <c r="B14" s="1">
        <v>41151</v>
      </c>
      <c r="C14" s="1">
        <v>41151</v>
      </c>
      <c r="D14" s="13" t="s">
        <v>117</v>
      </c>
      <c r="E14" s="13" t="s">
        <v>118</v>
      </c>
      <c r="H14" s="3">
        <v>25.81</v>
      </c>
      <c r="I14" s="2">
        <v>0.18</v>
      </c>
      <c r="J14" s="3">
        <f t="shared" si="1"/>
        <v>4.6457999999999995</v>
      </c>
      <c r="K14" s="3">
        <f t="shared" si="2"/>
        <v>30.455799999999996</v>
      </c>
      <c r="L14" s="3"/>
      <c r="M14" s="3">
        <f t="shared" si="3"/>
        <v>0</v>
      </c>
      <c r="N14" s="8" t="s">
        <v>17</v>
      </c>
      <c r="O14" s="8" t="s">
        <v>9</v>
      </c>
      <c r="P14" s="8" t="s">
        <v>38</v>
      </c>
    </row>
    <row r="15" spans="1:16" x14ac:dyDescent="0.25">
      <c r="A15">
        <f t="shared" si="0"/>
        <v>11</v>
      </c>
      <c r="B15" s="1">
        <v>41165</v>
      </c>
      <c r="C15" s="1">
        <v>41165</v>
      </c>
      <c r="D15" s="13" t="s">
        <v>119</v>
      </c>
      <c r="E15" s="13" t="s">
        <v>71</v>
      </c>
      <c r="H15" s="3">
        <v>46.5</v>
      </c>
      <c r="I15" s="2">
        <v>0.21</v>
      </c>
      <c r="J15" s="3">
        <f t="shared" si="1"/>
        <v>9.7649999999999988</v>
      </c>
      <c r="K15" s="3">
        <f t="shared" si="2"/>
        <v>56.265000000000001</v>
      </c>
      <c r="L15" s="3"/>
      <c r="M15" s="3">
        <f t="shared" si="3"/>
        <v>0</v>
      </c>
      <c r="N15" s="8" t="s">
        <v>17</v>
      </c>
      <c r="O15" s="8" t="s">
        <v>9</v>
      </c>
      <c r="P15" s="8" t="s">
        <v>38</v>
      </c>
    </row>
    <row r="16" spans="1:16" x14ac:dyDescent="0.25">
      <c r="A16">
        <f t="shared" si="0"/>
        <v>12</v>
      </c>
      <c r="B16" s="1">
        <v>41165</v>
      </c>
      <c r="C16" s="1">
        <v>41165</v>
      </c>
      <c r="D16" s="13" t="s">
        <v>120</v>
      </c>
      <c r="E16" s="13" t="s">
        <v>71</v>
      </c>
      <c r="H16" s="3">
        <v>9</v>
      </c>
      <c r="I16" s="2">
        <v>0.21</v>
      </c>
      <c r="J16" s="3">
        <f t="shared" si="1"/>
        <v>1.89</v>
      </c>
      <c r="K16" s="3">
        <f t="shared" si="2"/>
        <v>10.89</v>
      </c>
      <c r="L16" s="3"/>
      <c r="M16" s="3">
        <f t="shared" si="3"/>
        <v>0</v>
      </c>
      <c r="N16" s="8" t="s">
        <v>17</v>
      </c>
      <c r="O16" s="8" t="s">
        <v>9</v>
      </c>
      <c r="P16" s="8" t="s">
        <v>38</v>
      </c>
    </row>
    <row r="17" spans="1:16" x14ac:dyDescent="0.25">
      <c r="A17">
        <f t="shared" si="0"/>
        <v>13</v>
      </c>
      <c r="B17" s="1">
        <v>41176</v>
      </c>
      <c r="C17" s="1">
        <v>41176</v>
      </c>
      <c r="D17" s="13" t="s">
        <v>121</v>
      </c>
      <c r="E17" s="13" t="s">
        <v>122</v>
      </c>
      <c r="H17" s="3">
        <v>14.1</v>
      </c>
      <c r="I17" s="2">
        <v>0.21</v>
      </c>
      <c r="J17" s="3">
        <f t="shared" si="1"/>
        <v>2.9609999999999999</v>
      </c>
      <c r="K17" s="3">
        <f t="shared" si="2"/>
        <v>17.061</v>
      </c>
      <c r="L17" s="3"/>
      <c r="M17" s="3">
        <f t="shared" si="3"/>
        <v>0</v>
      </c>
      <c r="N17" s="8" t="s">
        <v>16</v>
      </c>
      <c r="O17" s="8" t="s">
        <v>9</v>
      </c>
      <c r="P17" s="8" t="s">
        <v>38</v>
      </c>
    </row>
    <row r="18" spans="1:16" x14ac:dyDescent="0.25">
      <c r="A18">
        <f t="shared" si="0"/>
        <v>14</v>
      </c>
      <c r="B18" s="1">
        <v>41100</v>
      </c>
      <c r="C18" s="1">
        <v>41100</v>
      </c>
      <c r="D18" s="13" t="s">
        <v>119</v>
      </c>
      <c r="E18" s="13" t="s">
        <v>71</v>
      </c>
      <c r="H18" s="3">
        <v>72</v>
      </c>
      <c r="I18" s="2">
        <v>0.18</v>
      </c>
      <c r="J18" s="3">
        <f t="shared" si="1"/>
        <v>12.959999999999999</v>
      </c>
      <c r="K18" s="3">
        <f t="shared" si="2"/>
        <v>84.96</v>
      </c>
      <c r="L18" s="3"/>
      <c r="M18" s="3">
        <f t="shared" si="3"/>
        <v>0</v>
      </c>
      <c r="N18" s="8" t="s">
        <v>17</v>
      </c>
      <c r="O18" s="8" t="s">
        <v>9</v>
      </c>
      <c r="P18" s="8" t="s">
        <v>38</v>
      </c>
    </row>
    <row r="19" spans="1:16" x14ac:dyDescent="0.25">
      <c r="A19">
        <f t="shared" si="0"/>
        <v>15</v>
      </c>
      <c r="B19" s="1">
        <v>41176</v>
      </c>
      <c r="C19" s="1">
        <v>41176</v>
      </c>
      <c r="D19" s="13" t="s">
        <v>123</v>
      </c>
      <c r="E19" s="13" t="s">
        <v>71</v>
      </c>
      <c r="H19" s="3">
        <v>89.78</v>
      </c>
      <c r="I19" s="2">
        <v>0.21</v>
      </c>
      <c r="J19" s="3">
        <f t="shared" si="1"/>
        <v>18.8538</v>
      </c>
      <c r="K19" s="3">
        <f t="shared" si="2"/>
        <v>108.63380000000001</v>
      </c>
      <c r="L19" s="3"/>
      <c r="M19" s="3">
        <f t="shared" si="3"/>
        <v>0</v>
      </c>
      <c r="N19" s="8" t="s">
        <v>17</v>
      </c>
      <c r="O19" s="8" t="s">
        <v>9</v>
      </c>
      <c r="P19" s="8" t="s">
        <v>38</v>
      </c>
    </row>
    <row r="20" spans="1:16" x14ac:dyDescent="0.25">
      <c r="A20">
        <f t="shared" si="0"/>
        <v>16</v>
      </c>
      <c r="B20" s="1">
        <v>41115</v>
      </c>
      <c r="C20" s="1">
        <v>41115</v>
      </c>
      <c r="D20" s="13" t="s">
        <v>124</v>
      </c>
      <c r="E20" s="13" t="s">
        <v>71</v>
      </c>
      <c r="H20" s="3">
        <v>37.5</v>
      </c>
      <c r="I20" s="2">
        <v>0.18</v>
      </c>
      <c r="J20" s="3">
        <f t="shared" si="1"/>
        <v>6.75</v>
      </c>
      <c r="K20" s="3">
        <f t="shared" si="2"/>
        <v>44.25</v>
      </c>
      <c r="L20" s="3"/>
      <c r="M20" s="3">
        <f t="shared" si="3"/>
        <v>0</v>
      </c>
      <c r="N20" s="8" t="s">
        <v>17</v>
      </c>
      <c r="O20" s="8" t="s">
        <v>9</v>
      </c>
      <c r="P20" s="8" t="s">
        <v>38</v>
      </c>
    </row>
    <row r="21" spans="1:16" x14ac:dyDescent="0.25">
      <c r="A21">
        <f t="shared" si="0"/>
        <v>17</v>
      </c>
      <c r="B21" s="1">
        <v>41115</v>
      </c>
      <c r="C21" s="1">
        <v>41115</v>
      </c>
      <c r="D21" s="13" t="s">
        <v>125</v>
      </c>
      <c r="E21" s="13" t="s">
        <v>71</v>
      </c>
      <c r="H21" s="3">
        <v>37.5</v>
      </c>
      <c r="I21" s="2">
        <v>0.18</v>
      </c>
      <c r="J21" s="3">
        <f t="shared" si="1"/>
        <v>6.75</v>
      </c>
      <c r="K21" s="3">
        <f t="shared" si="2"/>
        <v>44.25</v>
      </c>
      <c r="L21" s="3"/>
      <c r="M21" s="3">
        <f t="shared" si="3"/>
        <v>0</v>
      </c>
      <c r="N21" s="8" t="s">
        <v>17</v>
      </c>
      <c r="O21" s="8" t="s">
        <v>9</v>
      </c>
      <c r="P21" s="8" t="s">
        <v>38</v>
      </c>
    </row>
    <row r="22" spans="1:16" x14ac:dyDescent="0.25">
      <c r="A22">
        <f t="shared" si="0"/>
        <v>18</v>
      </c>
      <c r="B22" s="1">
        <v>41158</v>
      </c>
      <c r="C22" s="1">
        <v>41158</v>
      </c>
      <c r="D22" s="13" t="s">
        <v>126</v>
      </c>
      <c r="E22" s="13" t="s">
        <v>127</v>
      </c>
      <c r="H22" s="3">
        <v>50.33</v>
      </c>
      <c r="I22" s="2">
        <v>0.21</v>
      </c>
      <c r="J22" s="3">
        <f t="shared" si="1"/>
        <v>10.569299999999998</v>
      </c>
      <c r="K22" s="3">
        <f t="shared" si="2"/>
        <v>60.899299999999997</v>
      </c>
      <c r="L22" s="3"/>
      <c r="M22" s="3">
        <f t="shared" si="3"/>
        <v>0</v>
      </c>
      <c r="N22" s="8" t="s">
        <v>17</v>
      </c>
      <c r="O22" s="8" t="s">
        <v>9</v>
      </c>
      <c r="P22" s="8" t="s">
        <v>40</v>
      </c>
    </row>
    <row r="23" spans="1:16" x14ac:dyDescent="0.25">
      <c r="A23">
        <f t="shared" si="0"/>
        <v>19</v>
      </c>
      <c r="B23" s="21">
        <v>41090</v>
      </c>
      <c r="C23" s="21"/>
      <c r="D23" s="22" t="s">
        <v>128</v>
      </c>
      <c r="E23" s="22" t="s">
        <v>129</v>
      </c>
      <c r="F23" s="22"/>
      <c r="G23" s="23">
        <v>76.52</v>
      </c>
      <c r="I23" s="24"/>
      <c r="J23" s="23">
        <f>G23*I23</f>
        <v>0</v>
      </c>
      <c r="K23" s="23">
        <f>G23+J23-M23</f>
        <v>76.52</v>
      </c>
      <c r="L23" s="23"/>
      <c r="M23" s="23">
        <f>G23*L23</f>
        <v>0</v>
      </c>
      <c r="N23" s="25"/>
      <c r="O23" s="25"/>
      <c r="P23" s="25"/>
    </row>
    <row r="24" spans="1:16" x14ac:dyDescent="0.25">
      <c r="A24">
        <f t="shared" si="0"/>
        <v>20</v>
      </c>
      <c r="B24" s="1">
        <v>41089</v>
      </c>
      <c r="C24" s="1">
        <v>41089</v>
      </c>
      <c r="D24" s="13" t="s">
        <v>113</v>
      </c>
      <c r="E24" s="13" t="s">
        <v>114</v>
      </c>
      <c r="H24" s="3">
        <v>5.6</v>
      </c>
      <c r="I24" s="2">
        <v>0.18</v>
      </c>
      <c r="J24" s="3">
        <f t="shared" si="1"/>
        <v>1.008</v>
      </c>
      <c r="K24" s="3">
        <f t="shared" si="2"/>
        <v>6.6079999999999997</v>
      </c>
      <c r="L24" s="3"/>
      <c r="M24" s="3">
        <f t="shared" si="3"/>
        <v>0</v>
      </c>
      <c r="N24" s="8" t="s">
        <v>17</v>
      </c>
      <c r="O24" s="8" t="s">
        <v>9</v>
      </c>
      <c r="P24" s="8" t="s">
        <v>38</v>
      </c>
    </row>
    <row r="25" spans="1:16" x14ac:dyDescent="0.25">
      <c r="A25">
        <f t="shared" si="0"/>
        <v>21</v>
      </c>
      <c r="B25" s="1">
        <v>41172</v>
      </c>
      <c r="C25" s="1">
        <v>41172</v>
      </c>
      <c r="D25" s="13" t="s">
        <v>130</v>
      </c>
      <c r="E25" s="13" t="s">
        <v>71</v>
      </c>
      <c r="H25" s="3">
        <v>50</v>
      </c>
      <c r="I25" s="2">
        <v>0.21</v>
      </c>
      <c r="J25" s="3">
        <f t="shared" si="1"/>
        <v>10.5</v>
      </c>
      <c r="K25" s="3">
        <f t="shared" si="2"/>
        <v>60.5</v>
      </c>
      <c r="L25" s="3"/>
      <c r="M25" s="3">
        <f t="shared" si="3"/>
        <v>0</v>
      </c>
      <c r="N25" s="8" t="s">
        <v>17</v>
      </c>
      <c r="O25" s="8" t="s">
        <v>9</v>
      </c>
      <c r="P25" s="8" t="s">
        <v>38</v>
      </c>
    </row>
    <row r="26" spans="1:16" s="13" customFormat="1" x14ac:dyDescent="0.25">
      <c r="A26" s="13">
        <f t="shared" si="0"/>
        <v>22</v>
      </c>
      <c r="B26" s="18">
        <v>41177</v>
      </c>
      <c r="C26" s="18">
        <v>41185</v>
      </c>
      <c r="D26" s="13" t="s">
        <v>95</v>
      </c>
      <c r="E26" s="13" t="s">
        <v>91</v>
      </c>
      <c r="G26" s="14"/>
      <c r="H26" s="15">
        <v>39.82</v>
      </c>
      <c r="I26" s="16"/>
      <c r="J26" s="15">
        <v>8.18</v>
      </c>
      <c r="K26" s="15">
        <f t="shared" si="2"/>
        <v>48</v>
      </c>
      <c r="L26" s="15"/>
      <c r="M26" s="15">
        <f t="shared" si="3"/>
        <v>0</v>
      </c>
      <c r="N26" s="17" t="s">
        <v>17</v>
      </c>
      <c r="O26" s="17" t="s">
        <v>9</v>
      </c>
      <c r="P26" s="17" t="s">
        <v>38</v>
      </c>
    </row>
    <row r="27" spans="1:16" s="13" customFormat="1" x14ac:dyDescent="0.25">
      <c r="A27" s="13">
        <f t="shared" si="0"/>
        <v>23</v>
      </c>
      <c r="B27" s="21">
        <v>41182</v>
      </c>
      <c r="C27" s="21"/>
      <c r="D27" s="22" t="s">
        <v>131</v>
      </c>
      <c r="E27" s="22" t="s">
        <v>129</v>
      </c>
      <c r="F27" s="22"/>
      <c r="G27" s="23">
        <v>83.71</v>
      </c>
      <c r="I27" s="24"/>
      <c r="J27" s="23">
        <f>G27*I27</f>
        <v>0</v>
      </c>
      <c r="K27" s="23">
        <f>G27+J27-M27</f>
        <v>83.71</v>
      </c>
      <c r="L27" s="23"/>
      <c r="M27" s="23">
        <f>G27*L27</f>
        <v>0</v>
      </c>
      <c r="N27" s="25"/>
      <c r="O27" s="25"/>
      <c r="P27" s="25"/>
    </row>
    <row r="28" spans="1:16" s="13" customFormat="1" x14ac:dyDescent="0.25">
      <c r="A28" s="13">
        <f t="shared" si="0"/>
        <v>24</v>
      </c>
      <c r="B28" s="19">
        <v>41160</v>
      </c>
      <c r="C28" s="18">
        <v>41165</v>
      </c>
      <c r="D28" s="13" t="s">
        <v>97</v>
      </c>
      <c r="E28" s="13" t="s">
        <v>94</v>
      </c>
      <c r="G28" s="14"/>
      <c r="H28" s="15">
        <v>68.33</v>
      </c>
      <c r="I28" s="16">
        <v>0.21</v>
      </c>
      <c r="J28" s="15">
        <f t="shared" si="1"/>
        <v>14.349299999999999</v>
      </c>
      <c r="K28" s="15">
        <f t="shared" si="2"/>
        <v>82.679299999999998</v>
      </c>
      <c r="M28" s="15">
        <f t="shared" si="3"/>
        <v>0</v>
      </c>
      <c r="N28" s="17" t="s">
        <v>17</v>
      </c>
      <c r="O28" s="17" t="s">
        <v>9</v>
      </c>
      <c r="P28" s="17" t="s">
        <v>38</v>
      </c>
    </row>
    <row r="29" spans="1:16" x14ac:dyDescent="0.25">
      <c r="A29">
        <f t="shared" si="0"/>
        <v>25</v>
      </c>
      <c r="B29" s="12">
        <v>41157</v>
      </c>
      <c r="C29" s="12">
        <v>41165</v>
      </c>
      <c r="D29" s="13" t="s">
        <v>63</v>
      </c>
      <c r="E29" s="13" t="s">
        <v>91</v>
      </c>
      <c r="F29" s="13"/>
      <c r="G29" s="14"/>
      <c r="H29" s="15">
        <v>79.92</v>
      </c>
      <c r="I29" s="16"/>
      <c r="J29" s="15">
        <v>16.59</v>
      </c>
      <c r="K29" s="15">
        <f t="shared" si="2"/>
        <v>96.51</v>
      </c>
      <c r="L29" s="13"/>
      <c r="M29" s="15">
        <f t="shared" si="3"/>
        <v>0</v>
      </c>
      <c r="N29" s="17" t="s">
        <v>17</v>
      </c>
      <c r="O29" s="17" t="s">
        <v>9</v>
      </c>
      <c r="P29" s="8" t="s">
        <v>38</v>
      </c>
    </row>
    <row r="30" spans="1:16" x14ac:dyDescent="0.25">
      <c r="A30">
        <f t="shared" si="0"/>
        <v>26</v>
      </c>
      <c r="B30" s="12">
        <v>41177</v>
      </c>
      <c r="C30" s="12">
        <v>41177</v>
      </c>
      <c r="D30" s="13" t="s">
        <v>135</v>
      </c>
      <c r="E30" s="13" t="s">
        <v>136</v>
      </c>
      <c r="F30" s="13"/>
      <c r="G30" s="14"/>
      <c r="H30" s="15">
        <v>28.06</v>
      </c>
      <c r="I30" s="16">
        <v>0.21</v>
      </c>
      <c r="J30" s="15">
        <f t="shared" si="1"/>
        <v>5.8925999999999998</v>
      </c>
      <c r="K30" s="15">
        <f t="shared" si="2"/>
        <v>33.952599999999997</v>
      </c>
      <c r="L30" s="13"/>
      <c r="M30" s="15">
        <f t="shared" si="3"/>
        <v>0</v>
      </c>
      <c r="N30" s="17" t="s">
        <v>17</v>
      </c>
      <c r="O30" s="17" t="s">
        <v>9</v>
      </c>
      <c r="P30" s="8" t="s">
        <v>40</v>
      </c>
    </row>
    <row r="31" spans="1:16" x14ac:dyDescent="0.25">
      <c r="A31">
        <f t="shared" si="0"/>
        <v>27</v>
      </c>
      <c r="B31" s="12">
        <v>41177</v>
      </c>
      <c r="C31" s="12">
        <v>41177</v>
      </c>
      <c r="D31" s="13" t="s">
        <v>137</v>
      </c>
      <c r="E31" s="13" t="s">
        <v>65</v>
      </c>
      <c r="F31" s="13"/>
      <c r="G31" s="14"/>
      <c r="H31" s="15">
        <v>1.9</v>
      </c>
      <c r="I31" s="16">
        <v>0.21</v>
      </c>
      <c r="J31" s="15">
        <f t="shared" si="1"/>
        <v>0.39899999999999997</v>
      </c>
      <c r="K31" s="15">
        <f t="shared" si="2"/>
        <v>2.2989999999999999</v>
      </c>
      <c r="L31" s="13"/>
      <c r="M31" s="15">
        <f t="shared" si="3"/>
        <v>0</v>
      </c>
      <c r="N31" s="17" t="s">
        <v>19</v>
      </c>
      <c r="O31" s="17" t="s">
        <v>9</v>
      </c>
      <c r="P31" s="8" t="s">
        <v>38</v>
      </c>
    </row>
    <row r="32" spans="1:16" x14ac:dyDescent="0.25">
      <c r="A32">
        <f t="shared" si="0"/>
        <v>28</v>
      </c>
      <c r="B32" s="12"/>
      <c r="C32" s="12"/>
      <c r="D32" s="13" t="s">
        <v>140</v>
      </c>
      <c r="E32" s="13" t="s">
        <v>81</v>
      </c>
      <c r="H32" s="15">
        <v>39</v>
      </c>
      <c r="I32" s="16">
        <v>0.18</v>
      </c>
      <c r="J32" s="15">
        <f t="shared" si="1"/>
        <v>7.02</v>
      </c>
      <c r="K32" s="15">
        <f t="shared" si="2"/>
        <v>46.019999999999996</v>
      </c>
      <c r="M32" s="15">
        <f t="shared" si="3"/>
        <v>0</v>
      </c>
      <c r="N32" s="8" t="s">
        <v>17</v>
      </c>
      <c r="O32" s="8" t="s">
        <v>9</v>
      </c>
    </row>
    <row r="33" spans="1:16" x14ac:dyDescent="0.25">
      <c r="A33">
        <f t="shared" si="0"/>
        <v>29</v>
      </c>
      <c r="B33" s="19"/>
      <c r="C33" s="13"/>
      <c r="D33" s="13" t="s">
        <v>141</v>
      </c>
      <c r="E33" s="13" t="s">
        <v>81</v>
      </c>
      <c r="F33" s="13"/>
      <c r="G33" s="14"/>
      <c r="H33" s="15">
        <v>35.89</v>
      </c>
      <c r="I33" s="16">
        <v>0.18</v>
      </c>
      <c r="J33" s="15">
        <f t="shared" si="1"/>
        <v>6.4601999999999995</v>
      </c>
      <c r="K33" s="15">
        <f t="shared" si="2"/>
        <v>42.350200000000001</v>
      </c>
      <c r="L33" s="13"/>
      <c r="M33" s="15">
        <f t="shared" si="3"/>
        <v>0</v>
      </c>
      <c r="N33" s="8" t="s">
        <v>17</v>
      </c>
      <c r="O33" s="8" t="s">
        <v>9</v>
      </c>
    </row>
    <row r="34" spans="1:16" s="13" customFormat="1" x14ac:dyDescent="0.25">
      <c r="A34" s="13">
        <f t="shared" si="0"/>
        <v>30</v>
      </c>
      <c r="B34" s="12"/>
      <c r="C34" s="12"/>
      <c r="D34" s="13" t="s">
        <v>142</v>
      </c>
      <c r="E34" s="13" t="s">
        <v>81</v>
      </c>
      <c r="F34"/>
      <c r="G34" s="11"/>
      <c r="H34" s="15">
        <v>34.9</v>
      </c>
      <c r="I34" s="16">
        <v>0.18</v>
      </c>
      <c r="J34" s="15">
        <f t="shared" si="1"/>
        <v>6.2819999999999991</v>
      </c>
      <c r="K34" s="15">
        <f t="shared" si="2"/>
        <v>41.181999999999995</v>
      </c>
      <c r="L34"/>
      <c r="M34" s="15">
        <f t="shared" si="3"/>
        <v>0</v>
      </c>
      <c r="N34" s="8" t="s">
        <v>17</v>
      </c>
      <c r="O34" s="8" t="s">
        <v>9</v>
      </c>
      <c r="P34" s="8"/>
    </row>
    <row r="35" spans="1:16" x14ac:dyDescent="0.25">
      <c r="A35">
        <f t="shared" si="0"/>
        <v>31</v>
      </c>
      <c r="B35" s="12"/>
      <c r="C35" s="12"/>
      <c r="D35" s="13" t="s">
        <v>143</v>
      </c>
      <c r="E35" s="13" t="s">
        <v>81</v>
      </c>
      <c r="H35" s="15">
        <v>34.9</v>
      </c>
      <c r="I35" s="16">
        <v>0.21</v>
      </c>
      <c r="J35" s="15">
        <f t="shared" si="1"/>
        <v>7.3289999999999997</v>
      </c>
      <c r="K35" s="15">
        <f t="shared" si="2"/>
        <v>42.228999999999999</v>
      </c>
      <c r="M35" s="15">
        <f t="shared" si="3"/>
        <v>0</v>
      </c>
      <c r="N35" s="8" t="s">
        <v>17</v>
      </c>
      <c r="O35" s="8" t="s">
        <v>9</v>
      </c>
    </row>
    <row r="36" spans="1:16" x14ac:dyDescent="0.25">
      <c r="A36">
        <f t="shared" si="0"/>
        <v>32</v>
      </c>
      <c r="B36" s="12"/>
      <c r="C36" s="12"/>
      <c r="D36" s="13"/>
      <c r="E36" s="13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</row>
    <row r="37" spans="1:16" x14ac:dyDescent="0.25">
      <c r="A37">
        <f t="shared" si="0"/>
        <v>33</v>
      </c>
      <c r="B37" s="12"/>
      <c r="C37" s="12"/>
      <c r="D37" s="13"/>
      <c r="E37" s="13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</row>
    <row r="38" spans="1:16" x14ac:dyDescent="0.25">
      <c r="A38">
        <f t="shared" si="0"/>
        <v>34</v>
      </c>
      <c r="B38" s="12"/>
      <c r="C38" s="12"/>
      <c r="D38" s="13"/>
      <c r="E38" s="13"/>
      <c r="H38" s="15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</row>
    <row r="39" spans="1:16" x14ac:dyDescent="0.25">
      <c r="A39">
        <f t="shared" si="0"/>
        <v>35</v>
      </c>
      <c r="B39" s="12"/>
      <c r="C39" s="12"/>
      <c r="D39" s="13"/>
      <c r="E39" s="13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</row>
    <row r="40" spans="1:16" x14ac:dyDescent="0.25">
      <c r="A40">
        <f t="shared" si="0"/>
        <v>36</v>
      </c>
      <c r="B40" s="12"/>
      <c r="C40" s="12"/>
      <c r="D40" s="13"/>
      <c r="E40" s="13"/>
      <c r="H40" s="15"/>
      <c r="I40" s="16"/>
      <c r="J40" s="15">
        <f t="shared" si="1"/>
        <v>0</v>
      </c>
      <c r="K40" s="15">
        <f t="shared" si="2"/>
        <v>0</v>
      </c>
      <c r="M40" s="15">
        <f t="shared" si="3"/>
        <v>0</v>
      </c>
    </row>
    <row r="41" spans="1:16" x14ac:dyDescent="0.25">
      <c r="A41">
        <f t="shared" si="0"/>
        <v>37</v>
      </c>
      <c r="B41" s="19"/>
      <c r="C41" s="13"/>
      <c r="D41" s="13"/>
      <c r="E41" s="13"/>
      <c r="F41" s="13"/>
      <c r="G41" s="14"/>
      <c r="H41" s="15"/>
      <c r="I41" s="16"/>
      <c r="J41" s="15">
        <f t="shared" si="1"/>
        <v>0</v>
      </c>
      <c r="K41" s="15">
        <f t="shared" si="2"/>
        <v>0</v>
      </c>
      <c r="L41" s="13"/>
      <c r="M41" s="15">
        <f t="shared" si="3"/>
        <v>0</v>
      </c>
    </row>
    <row r="42" spans="1:16" s="13" customFormat="1" x14ac:dyDescent="0.25">
      <c r="A42" s="13">
        <f t="shared" si="0"/>
        <v>38</v>
      </c>
      <c r="B42"/>
      <c r="C42"/>
      <c r="D42"/>
      <c r="E42"/>
      <c r="F42"/>
      <c r="G42" s="11"/>
      <c r="H42"/>
      <c r="I42"/>
      <c r="J42" s="15">
        <f t="shared" si="1"/>
        <v>0</v>
      </c>
      <c r="K42" s="15">
        <f t="shared" si="2"/>
        <v>0</v>
      </c>
      <c r="L42"/>
      <c r="M42" s="15">
        <f t="shared" si="3"/>
        <v>0</v>
      </c>
      <c r="N42" s="8"/>
      <c r="O42" s="8"/>
      <c r="P42" s="8"/>
    </row>
    <row r="43" spans="1:16" x14ac:dyDescent="0.25">
      <c r="A43">
        <f t="shared" si="0"/>
        <v>39</v>
      </c>
      <c r="J43" s="15">
        <f t="shared" si="1"/>
        <v>0</v>
      </c>
      <c r="K43" s="15">
        <f t="shared" si="2"/>
        <v>0</v>
      </c>
      <c r="M43" s="15">
        <f t="shared" si="3"/>
        <v>0</v>
      </c>
    </row>
    <row r="44" spans="1:16" x14ac:dyDescent="0.25">
      <c r="A44">
        <f t="shared" si="0"/>
        <v>40</v>
      </c>
      <c r="J44" s="15">
        <f t="shared" si="1"/>
        <v>0</v>
      </c>
      <c r="K44" s="15">
        <f t="shared" si="2"/>
        <v>0</v>
      </c>
      <c r="M44" s="15">
        <f t="shared" si="3"/>
        <v>0</v>
      </c>
    </row>
    <row r="45" spans="1:16" x14ac:dyDescent="0.25">
      <c r="A45">
        <f t="shared" si="0"/>
        <v>41</v>
      </c>
      <c r="J45" s="15">
        <f t="shared" si="1"/>
        <v>0</v>
      </c>
      <c r="K45" s="15">
        <f t="shared" si="2"/>
        <v>0</v>
      </c>
      <c r="M45" s="15">
        <f t="shared" si="3"/>
        <v>0</v>
      </c>
    </row>
    <row r="46" spans="1:16" x14ac:dyDescent="0.25">
      <c r="J46" s="15">
        <f t="shared" si="1"/>
        <v>0</v>
      </c>
      <c r="K46" s="15">
        <f t="shared" si="2"/>
        <v>0</v>
      </c>
      <c r="M46" s="15">
        <f t="shared" si="3"/>
        <v>0</v>
      </c>
    </row>
    <row r="47" spans="1:16" x14ac:dyDescent="0.25">
      <c r="J47" s="15">
        <f t="shared" si="1"/>
        <v>0</v>
      </c>
      <c r="K47" s="15">
        <f t="shared" si="2"/>
        <v>0</v>
      </c>
      <c r="M47" s="15">
        <f t="shared" si="3"/>
        <v>0</v>
      </c>
    </row>
    <row r="48" spans="1:16" x14ac:dyDescent="0.25">
      <c r="J48" s="15">
        <f t="shared" si="1"/>
        <v>0</v>
      </c>
      <c r="K48" s="15">
        <f t="shared" si="2"/>
        <v>0</v>
      </c>
      <c r="M48" s="15">
        <f t="shared" si="3"/>
        <v>0</v>
      </c>
    </row>
    <row r="49" spans="10:13" x14ac:dyDescent="0.25">
      <c r="J49" s="15">
        <f t="shared" si="1"/>
        <v>0</v>
      </c>
      <c r="K49" s="15">
        <f t="shared" si="2"/>
        <v>0</v>
      </c>
      <c r="M49" s="15">
        <f t="shared" si="3"/>
        <v>0</v>
      </c>
    </row>
    <row r="50" spans="10:13" x14ac:dyDescent="0.25">
      <c r="J50" s="15">
        <f t="shared" si="1"/>
        <v>0</v>
      </c>
      <c r="K50" s="15">
        <f t="shared" si="2"/>
        <v>0</v>
      </c>
      <c r="M50" s="15">
        <f t="shared" si="3"/>
        <v>0</v>
      </c>
    </row>
    <row r="51" spans="10:13" x14ac:dyDescent="0.25">
      <c r="J51" s="15">
        <f t="shared" si="1"/>
        <v>0</v>
      </c>
      <c r="K51" s="15">
        <f t="shared" si="2"/>
        <v>0</v>
      </c>
      <c r="M51" s="15">
        <f t="shared" si="3"/>
        <v>0</v>
      </c>
    </row>
    <row r="52" spans="10:13" x14ac:dyDescent="0.25">
      <c r="J52" s="15">
        <f t="shared" si="1"/>
        <v>0</v>
      </c>
      <c r="K52" s="15">
        <f t="shared" si="2"/>
        <v>0</v>
      </c>
      <c r="M52" s="15">
        <f t="shared" si="3"/>
        <v>0</v>
      </c>
    </row>
    <row r="53" spans="10:13" x14ac:dyDescent="0.25">
      <c r="J53" s="15">
        <f t="shared" si="1"/>
        <v>0</v>
      </c>
      <c r="K53" s="15">
        <f t="shared" si="2"/>
        <v>0</v>
      </c>
      <c r="M53" s="15">
        <f t="shared" si="3"/>
        <v>0</v>
      </c>
    </row>
    <row r="54" spans="10:13" x14ac:dyDescent="0.25">
      <c r="J54" s="15">
        <f t="shared" si="1"/>
        <v>0</v>
      </c>
      <c r="K54" s="15">
        <f t="shared" si="2"/>
        <v>0</v>
      </c>
      <c r="M54" s="15">
        <f t="shared" si="3"/>
        <v>0</v>
      </c>
    </row>
    <row r="55" spans="10:13" x14ac:dyDescent="0.25">
      <c r="J55" s="15">
        <f t="shared" si="1"/>
        <v>0</v>
      </c>
      <c r="K55" s="15">
        <f t="shared" si="2"/>
        <v>0</v>
      </c>
      <c r="M55" s="15">
        <f t="shared" si="3"/>
        <v>0</v>
      </c>
    </row>
  </sheetData>
  <dataValidations count="5">
    <dataValidation type="list" allowBlank="1" showInputMessage="1" showErrorMessage="1" sqref="G24:G26 G14:G22 G6:G12">
      <formula1>CONTENEDOR</formula1>
    </dataValidation>
    <dataValidation type="list" allowBlank="1" showInputMessage="1" showErrorMessage="1" sqref="P5:P27 P32:P42">
      <formula1>DOCUMENTO</formula1>
    </dataValidation>
    <dataValidation type="list" allowBlank="1" showInputMessage="1" showErrorMessage="1" sqref="N5:N27 N32:N42">
      <formula1>MEDIOPAGO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O5:O27 O32:O42">
      <formula1>ACEPTAR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90" zoomScaleNormal="90" workbookViewId="0">
      <pane ySplit="3" topLeftCell="A16" activePane="bottomLeft" state="frozen"/>
      <selection pane="bottomLeft" activeCell="J22" sqref="J22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7109375" bestFit="1" customWidth="1"/>
    <col min="9" max="9" width="7.42578125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2012</v>
      </c>
      <c r="E1" s="5" t="s">
        <v>88</v>
      </c>
      <c r="G1" s="9"/>
      <c r="H1" s="26">
        <f>SUM(H5:H40)</f>
        <v>1772.5</v>
      </c>
      <c r="J1" s="26">
        <f>SUM(J5:J42)</f>
        <v>360.71880000000004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46</v>
      </c>
      <c r="O3" s="6" t="s">
        <v>47</v>
      </c>
      <c r="P3" s="6" t="s">
        <v>48</v>
      </c>
    </row>
    <row r="5" spans="1:16" x14ac:dyDescent="0.25">
      <c r="A5">
        <f>A4+1</f>
        <v>1</v>
      </c>
      <c r="B5" s="1">
        <v>41188</v>
      </c>
      <c r="C5" s="1">
        <v>41188</v>
      </c>
      <c r="D5" t="s">
        <v>117</v>
      </c>
      <c r="E5" t="s">
        <v>132</v>
      </c>
      <c r="H5" s="3">
        <v>53.72</v>
      </c>
      <c r="I5" s="2">
        <v>0.21</v>
      </c>
      <c r="J5" s="3">
        <f>H5*I5</f>
        <v>11.2812</v>
      </c>
      <c r="K5" s="3">
        <f>H5+J5-M5</f>
        <v>65.001199999999997</v>
      </c>
      <c r="L5" s="3"/>
      <c r="M5" s="3">
        <f>H5*L5</f>
        <v>0</v>
      </c>
      <c r="N5" s="8" t="s">
        <v>17</v>
      </c>
      <c r="O5" s="8" t="s">
        <v>9</v>
      </c>
      <c r="P5" s="8" t="s">
        <v>38</v>
      </c>
    </row>
    <row r="6" spans="1:16" x14ac:dyDescent="0.25">
      <c r="A6">
        <f t="shared" ref="A6:A45" si="0">A5+1</f>
        <v>2</v>
      </c>
      <c r="B6" s="1">
        <v>41185</v>
      </c>
      <c r="C6" s="1">
        <v>41185</v>
      </c>
      <c r="D6" t="s">
        <v>133</v>
      </c>
      <c r="E6" t="s">
        <v>134</v>
      </c>
      <c r="H6" s="3">
        <v>3.6</v>
      </c>
      <c r="I6" s="2">
        <v>0.21</v>
      </c>
      <c r="J6" s="15">
        <f t="shared" ref="J6:J56" si="1">H6*I6</f>
        <v>0.75600000000000001</v>
      </c>
      <c r="K6" s="3">
        <f t="shared" ref="K6:K56" si="2">H6+J6-M6</f>
        <v>4.3559999999999999</v>
      </c>
      <c r="L6" s="3"/>
      <c r="M6" s="3">
        <f t="shared" ref="M6:M56" si="3">H6*L6</f>
        <v>0</v>
      </c>
      <c r="N6" s="8" t="s">
        <v>16</v>
      </c>
      <c r="O6" s="8" t="s">
        <v>9</v>
      </c>
      <c r="P6" s="8" t="s">
        <v>40</v>
      </c>
    </row>
    <row r="7" spans="1:16" s="13" customFormat="1" x14ac:dyDescent="0.25">
      <c r="A7" s="13">
        <f t="shared" si="0"/>
        <v>3</v>
      </c>
      <c r="B7" s="18"/>
      <c r="C7" s="18">
        <v>41197</v>
      </c>
      <c r="D7" s="13" t="s">
        <v>138</v>
      </c>
      <c r="E7" s="13" t="s">
        <v>139</v>
      </c>
      <c r="G7" s="14"/>
      <c r="H7" s="15">
        <v>400</v>
      </c>
      <c r="I7" s="16">
        <v>0.21</v>
      </c>
      <c r="J7" s="15">
        <f t="shared" si="1"/>
        <v>84</v>
      </c>
      <c r="K7" s="15">
        <f t="shared" si="2"/>
        <v>484</v>
      </c>
      <c r="L7" s="15"/>
      <c r="M7" s="15">
        <f t="shared" si="3"/>
        <v>0</v>
      </c>
      <c r="N7" s="17" t="s">
        <v>19</v>
      </c>
      <c r="O7" s="17" t="s">
        <v>9</v>
      </c>
      <c r="P7" s="17" t="s">
        <v>38</v>
      </c>
    </row>
    <row r="8" spans="1:16" x14ac:dyDescent="0.25">
      <c r="A8">
        <f t="shared" si="0"/>
        <v>4</v>
      </c>
      <c r="B8" s="1">
        <v>41185</v>
      </c>
      <c r="C8" s="1">
        <v>41195</v>
      </c>
      <c r="D8" s="13" t="s">
        <v>144</v>
      </c>
      <c r="E8" s="13" t="s">
        <v>81</v>
      </c>
      <c r="H8" s="3">
        <v>35.380000000000003</v>
      </c>
      <c r="I8" s="2">
        <v>0.21</v>
      </c>
      <c r="J8" s="3">
        <f t="shared" si="1"/>
        <v>7.4298000000000002</v>
      </c>
      <c r="K8" s="3">
        <f t="shared" si="2"/>
        <v>42.809800000000003</v>
      </c>
      <c r="L8" s="3"/>
      <c r="M8" s="3">
        <f t="shared" si="3"/>
        <v>0</v>
      </c>
      <c r="N8" s="8" t="s">
        <v>17</v>
      </c>
      <c r="O8" s="8" t="s">
        <v>9</v>
      </c>
    </row>
    <row r="9" spans="1:16" x14ac:dyDescent="0.25">
      <c r="A9">
        <f t="shared" si="0"/>
        <v>5</v>
      </c>
      <c r="B9" s="1">
        <v>41185</v>
      </c>
      <c r="C9" s="1">
        <v>41185</v>
      </c>
      <c r="D9" s="13" t="s">
        <v>89</v>
      </c>
      <c r="E9" s="13" t="s">
        <v>90</v>
      </c>
      <c r="H9" s="3">
        <v>1.9</v>
      </c>
      <c r="I9" s="2">
        <v>0.21</v>
      </c>
      <c r="J9" s="3">
        <f t="shared" si="1"/>
        <v>0.39899999999999997</v>
      </c>
      <c r="K9" s="3">
        <f t="shared" si="2"/>
        <v>2.2989999999999999</v>
      </c>
      <c r="L9" s="3"/>
      <c r="M9" s="3">
        <f t="shared" si="3"/>
        <v>0</v>
      </c>
      <c r="N9" s="8" t="s">
        <v>19</v>
      </c>
      <c r="O9" s="8" t="s">
        <v>9</v>
      </c>
      <c r="P9" s="8" t="s">
        <v>38</v>
      </c>
    </row>
    <row r="10" spans="1:16" x14ac:dyDescent="0.25">
      <c r="A10">
        <f t="shared" si="0"/>
        <v>6</v>
      </c>
      <c r="B10" s="1">
        <v>41190</v>
      </c>
      <c r="C10" s="1">
        <v>41195</v>
      </c>
      <c r="D10" s="13" t="s">
        <v>97</v>
      </c>
      <c r="E10" s="13" t="s">
        <v>94</v>
      </c>
      <c r="H10" s="3">
        <v>82.66</v>
      </c>
      <c r="I10" s="2">
        <v>0.21</v>
      </c>
      <c r="J10" s="3">
        <f t="shared" si="1"/>
        <v>17.358599999999999</v>
      </c>
      <c r="K10" s="3">
        <f t="shared" si="2"/>
        <v>100.01859999999999</v>
      </c>
      <c r="L10" s="3"/>
      <c r="M10" s="3">
        <f t="shared" si="3"/>
        <v>0</v>
      </c>
      <c r="N10" s="8" t="s">
        <v>17</v>
      </c>
      <c r="O10" s="8" t="s">
        <v>9</v>
      </c>
      <c r="P10" s="8" t="s">
        <v>38</v>
      </c>
    </row>
    <row r="11" spans="1:16" x14ac:dyDescent="0.25">
      <c r="A11">
        <f t="shared" si="0"/>
        <v>7</v>
      </c>
      <c r="B11" s="1">
        <v>41186</v>
      </c>
      <c r="C11" s="1">
        <v>41186</v>
      </c>
      <c r="D11" s="13" t="s">
        <v>145</v>
      </c>
      <c r="E11" s="13" t="s">
        <v>98</v>
      </c>
      <c r="H11" s="3">
        <v>35.4</v>
      </c>
      <c r="I11" s="2"/>
      <c r="J11" s="3">
        <v>2.08</v>
      </c>
      <c r="K11" s="3">
        <f t="shared" si="2"/>
        <v>37.479999999999997</v>
      </c>
      <c r="L11" s="3"/>
      <c r="M11" s="3">
        <f t="shared" si="3"/>
        <v>0</v>
      </c>
      <c r="N11" s="8" t="s">
        <v>17</v>
      </c>
      <c r="O11" s="8" t="s">
        <v>9</v>
      </c>
    </row>
    <row r="12" spans="1:16" x14ac:dyDescent="0.25">
      <c r="A12">
        <f t="shared" si="0"/>
        <v>8</v>
      </c>
      <c r="B12" s="1">
        <v>41186</v>
      </c>
      <c r="C12" s="1">
        <v>41194</v>
      </c>
      <c r="D12" s="13" t="s">
        <v>146</v>
      </c>
      <c r="E12" s="13" t="s">
        <v>91</v>
      </c>
      <c r="H12" s="3">
        <v>44.21</v>
      </c>
      <c r="I12" s="2"/>
      <c r="J12" s="3">
        <v>9.09</v>
      </c>
      <c r="K12" s="3">
        <f t="shared" si="2"/>
        <v>53.3</v>
      </c>
      <c r="L12" s="3"/>
      <c r="M12" s="3">
        <f t="shared" si="3"/>
        <v>0</v>
      </c>
      <c r="N12" s="8" t="s">
        <v>17</v>
      </c>
      <c r="O12" s="8" t="s">
        <v>9</v>
      </c>
      <c r="P12" s="8" t="s">
        <v>38</v>
      </c>
    </row>
    <row r="13" spans="1:16" x14ac:dyDescent="0.25">
      <c r="A13">
        <f t="shared" si="0"/>
        <v>9</v>
      </c>
      <c r="B13" s="1">
        <v>41198</v>
      </c>
      <c r="C13" s="1">
        <v>41198</v>
      </c>
      <c r="D13" s="13" t="s">
        <v>147</v>
      </c>
      <c r="E13" s="13" t="s">
        <v>71</v>
      </c>
      <c r="H13" s="3">
        <v>72</v>
      </c>
      <c r="I13" s="2">
        <v>0.21</v>
      </c>
      <c r="J13" s="3">
        <f t="shared" si="1"/>
        <v>15.12</v>
      </c>
      <c r="K13" s="3">
        <f t="shared" si="2"/>
        <v>87.12</v>
      </c>
      <c r="L13" s="3"/>
      <c r="M13" s="3">
        <f t="shared" si="3"/>
        <v>0</v>
      </c>
      <c r="N13" s="8" t="s">
        <v>17</v>
      </c>
      <c r="O13" s="8" t="s">
        <v>9</v>
      </c>
      <c r="P13" s="8" t="s">
        <v>38</v>
      </c>
    </row>
    <row r="14" spans="1:16" x14ac:dyDescent="0.25">
      <c r="A14">
        <f t="shared" si="0"/>
        <v>10</v>
      </c>
      <c r="B14" s="1">
        <v>41179</v>
      </c>
      <c r="C14" s="1">
        <v>41179</v>
      </c>
      <c r="D14" s="13" t="s">
        <v>148</v>
      </c>
      <c r="E14" s="13" t="s">
        <v>71</v>
      </c>
      <c r="H14" s="3">
        <v>75.650000000000006</v>
      </c>
      <c r="I14" s="2">
        <v>0.21</v>
      </c>
      <c r="J14" s="3">
        <f t="shared" si="1"/>
        <v>15.8865</v>
      </c>
      <c r="K14" s="3">
        <f t="shared" si="2"/>
        <v>91.536500000000004</v>
      </c>
      <c r="L14" s="3"/>
      <c r="M14" s="3">
        <f t="shared" si="3"/>
        <v>0</v>
      </c>
      <c r="N14" s="8" t="s">
        <v>17</v>
      </c>
      <c r="O14" s="8" t="s">
        <v>9</v>
      </c>
      <c r="P14" s="8" t="s">
        <v>38</v>
      </c>
    </row>
    <row r="15" spans="1:16" x14ac:dyDescent="0.25">
      <c r="A15">
        <f t="shared" si="0"/>
        <v>11</v>
      </c>
      <c r="B15" s="1">
        <v>41251</v>
      </c>
      <c r="C15" s="1">
        <v>41256</v>
      </c>
      <c r="D15" s="13" t="s">
        <v>97</v>
      </c>
      <c r="E15" s="13" t="s">
        <v>94</v>
      </c>
      <c r="H15" s="3">
        <v>77.010000000000005</v>
      </c>
      <c r="I15" s="2">
        <v>0.21</v>
      </c>
      <c r="J15" s="3">
        <f t="shared" si="1"/>
        <v>16.1721</v>
      </c>
      <c r="K15" s="3">
        <f t="shared" si="2"/>
        <v>93.182100000000005</v>
      </c>
      <c r="L15" s="3"/>
      <c r="M15" s="3">
        <f t="shared" si="3"/>
        <v>0</v>
      </c>
      <c r="N15" s="8" t="s">
        <v>17</v>
      </c>
      <c r="O15" s="8" t="s">
        <v>9</v>
      </c>
      <c r="P15" s="8" t="s">
        <v>38</v>
      </c>
    </row>
    <row r="16" spans="1:16" x14ac:dyDescent="0.25">
      <c r="A16">
        <f t="shared" si="0"/>
        <v>12</v>
      </c>
      <c r="B16" s="1">
        <v>41271</v>
      </c>
      <c r="C16" s="1">
        <v>41279</v>
      </c>
      <c r="D16" s="13" t="s">
        <v>146</v>
      </c>
      <c r="E16" s="13" t="s">
        <v>91</v>
      </c>
      <c r="H16" s="3">
        <v>44.02</v>
      </c>
      <c r="I16" s="2">
        <v>0.21</v>
      </c>
      <c r="J16" s="3">
        <f t="shared" si="1"/>
        <v>9.2442000000000011</v>
      </c>
      <c r="K16" s="3">
        <f t="shared" si="2"/>
        <v>53.264200000000002</v>
      </c>
      <c r="L16" s="3"/>
      <c r="M16" s="3">
        <f t="shared" si="3"/>
        <v>0</v>
      </c>
      <c r="N16" s="8" t="s">
        <v>17</v>
      </c>
      <c r="O16" s="8" t="s">
        <v>9</v>
      </c>
      <c r="P16" s="8" t="s">
        <v>38</v>
      </c>
    </row>
    <row r="17" spans="1:16" x14ac:dyDescent="0.25">
      <c r="A17">
        <f t="shared" si="0"/>
        <v>13</v>
      </c>
      <c r="B17" s="1">
        <v>41241</v>
      </c>
      <c r="C17" s="1">
        <v>40914</v>
      </c>
      <c r="D17" s="13" t="s">
        <v>146</v>
      </c>
      <c r="E17" s="13" t="s">
        <v>91</v>
      </c>
      <c r="H17" s="3">
        <v>46.67</v>
      </c>
      <c r="I17" s="2"/>
      <c r="J17" s="3">
        <v>9.42</v>
      </c>
      <c r="K17" s="3">
        <f t="shared" si="2"/>
        <v>56.09</v>
      </c>
      <c r="L17" s="3"/>
      <c r="M17" s="3">
        <f t="shared" si="3"/>
        <v>0</v>
      </c>
      <c r="N17" s="8" t="s">
        <v>17</v>
      </c>
      <c r="O17" s="8" t="s">
        <v>9</v>
      </c>
      <c r="P17" s="8" t="s">
        <v>38</v>
      </c>
    </row>
    <row r="18" spans="1:16" x14ac:dyDescent="0.25">
      <c r="A18">
        <f t="shared" si="0"/>
        <v>14</v>
      </c>
      <c r="B18" s="1">
        <v>41227</v>
      </c>
      <c r="C18" s="1">
        <v>41227</v>
      </c>
      <c r="D18" s="13" t="s">
        <v>89</v>
      </c>
      <c r="E18" s="13" t="s">
        <v>90</v>
      </c>
      <c r="H18" s="3">
        <v>0.95</v>
      </c>
      <c r="I18" s="2">
        <v>0.21</v>
      </c>
      <c r="J18" s="3">
        <f t="shared" si="1"/>
        <v>0.19949999999999998</v>
      </c>
      <c r="K18" s="3">
        <f t="shared" si="2"/>
        <v>1.1495</v>
      </c>
      <c r="L18" s="3"/>
      <c r="M18" s="3">
        <f t="shared" si="3"/>
        <v>0</v>
      </c>
      <c r="N18" s="8" t="s">
        <v>19</v>
      </c>
      <c r="O18" s="8" t="s">
        <v>9</v>
      </c>
      <c r="P18" s="8" t="s">
        <v>38</v>
      </c>
    </row>
    <row r="19" spans="1:16" x14ac:dyDescent="0.25">
      <c r="A19">
        <f t="shared" si="0"/>
        <v>15</v>
      </c>
      <c r="B19" s="1">
        <v>41240</v>
      </c>
      <c r="C19" s="1">
        <v>41240</v>
      </c>
      <c r="D19" s="13" t="s">
        <v>84</v>
      </c>
      <c r="E19" s="13" t="s">
        <v>134</v>
      </c>
      <c r="H19" s="3">
        <v>4.92</v>
      </c>
      <c r="I19" s="2">
        <v>0.21</v>
      </c>
      <c r="J19" s="3">
        <f t="shared" si="1"/>
        <v>1.0331999999999999</v>
      </c>
      <c r="K19" s="3">
        <f t="shared" si="2"/>
        <v>5.9531999999999998</v>
      </c>
      <c r="L19" s="3"/>
      <c r="M19" s="3">
        <f t="shared" si="3"/>
        <v>0</v>
      </c>
      <c r="N19" s="8" t="s">
        <v>16</v>
      </c>
      <c r="O19" s="8" t="s">
        <v>9</v>
      </c>
      <c r="P19" s="8" t="s">
        <v>40</v>
      </c>
    </row>
    <row r="20" spans="1:16" x14ac:dyDescent="0.25">
      <c r="A20">
        <f t="shared" si="0"/>
        <v>16</v>
      </c>
      <c r="B20" s="1">
        <v>41221</v>
      </c>
      <c r="C20" s="1">
        <v>41226</v>
      </c>
      <c r="D20" s="13" t="s">
        <v>97</v>
      </c>
      <c r="E20" s="13" t="s">
        <v>94</v>
      </c>
      <c r="H20" s="3">
        <v>77.989999999999995</v>
      </c>
      <c r="I20" s="2">
        <v>0.21</v>
      </c>
      <c r="J20" s="3">
        <f t="shared" si="1"/>
        <v>16.377899999999997</v>
      </c>
      <c r="K20" s="3">
        <f t="shared" si="2"/>
        <v>94.367899999999992</v>
      </c>
      <c r="L20" s="3"/>
      <c r="M20" s="3">
        <f t="shared" si="3"/>
        <v>0</v>
      </c>
      <c r="N20" s="8" t="s">
        <v>17</v>
      </c>
      <c r="O20" s="8" t="s">
        <v>9</v>
      </c>
      <c r="P20" s="8" t="s">
        <v>38</v>
      </c>
    </row>
    <row r="21" spans="1:16" x14ac:dyDescent="0.25">
      <c r="A21">
        <f t="shared" si="0"/>
        <v>17</v>
      </c>
      <c r="B21" s="1">
        <v>41226</v>
      </c>
      <c r="C21" s="1">
        <v>41226</v>
      </c>
      <c r="D21" s="13" t="s">
        <v>149</v>
      </c>
      <c r="E21" s="13" t="s">
        <v>71</v>
      </c>
      <c r="H21" s="3">
        <v>72</v>
      </c>
      <c r="I21" s="2">
        <v>0.21</v>
      </c>
      <c r="J21" s="3">
        <f t="shared" si="1"/>
        <v>15.12</v>
      </c>
      <c r="K21" s="3">
        <f t="shared" si="2"/>
        <v>87.12</v>
      </c>
      <c r="L21" s="3"/>
      <c r="M21" s="3">
        <f t="shared" si="3"/>
        <v>0</v>
      </c>
      <c r="N21" s="8" t="s">
        <v>17</v>
      </c>
      <c r="O21" s="8" t="s">
        <v>9</v>
      </c>
      <c r="P21" s="8" t="s">
        <v>38</v>
      </c>
    </row>
    <row r="22" spans="1:16" x14ac:dyDescent="0.25">
      <c r="A22">
        <f t="shared" si="0"/>
        <v>18</v>
      </c>
      <c r="B22" s="1">
        <v>41220</v>
      </c>
      <c r="C22" s="1">
        <v>41228</v>
      </c>
      <c r="D22" s="13" t="s">
        <v>146</v>
      </c>
      <c r="E22" s="13" t="s">
        <v>91</v>
      </c>
      <c r="H22" s="3">
        <v>77.03</v>
      </c>
      <c r="I22" s="2"/>
      <c r="J22" s="3">
        <v>15.98</v>
      </c>
      <c r="K22" s="3">
        <f t="shared" si="2"/>
        <v>93.01</v>
      </c>
      <c r="L22" s="3"/>
      <c r="M22" s="3">
        <f t="shared" si="3"/>
        <v>0</v>
      </c>
      <c r="N22" s="8" t="s">
        <v>17</v>
      </c>
      <c r="O22" s="8" t="s">
        <v>9</v>
      </c>
      <c r="P22" s="8" t="s">
        <v>38</v>
      </c>
    </row>
    <row r="23" spans="1:16" x14ac:dyDescent="0.25">
      <c r="A23">
        <f t="shared" si="0"/>
        <v>19</v>
      </c>
      <c r="B23" s="1">
        <v>41212</v>
      </c>
      <c r="C23" s="1">
        <v>41220</v>
      </c>
      <c r="D23" s="13" t="s">
        <v>146</v>
      </c>
      <c r="E23" s="13" t="s">
        <v>91</v>
      </c>
      <c r="H23" s="3">
        <v>72.16</v>
      </c>
      <c r="I23" s="2"/>
      <c r="J23" s="3">
        <v>14.97</v>
      </c>
      <c r="K23" s="3">
        <f t="shared" si="2"/>
        <v>87.13</v>
      </c>
      <c r="L23" s="3"/>
      <c r="M23" s="3">
        <f t="shared" si="3"/>
        <v>0</v>
      </c>
      <c r="N23" s="8" t="s">
        <v>17</v>
      </c>
      <c r="O23" s="8" t="s">
        <v>9</v>
      </c>
      <c r="P23" s="8" t="s">
        <v>38</v>
      </c>
    </row>
    <row r="24" spans="1:16" x14ac:dyDescent="0.25">
      <c r="A24">
        <f t="shared" si="0"/>
        <v>20</v>
      </c>
      <c r="B24" s="1">
        <v>41220</v>
      </c>
      <c r="C24" s="1">
        <v>41220</v>
      </c>
      <c r="D24" s="13" t="s">
        <v>84</v>
      </c>
      <c r="E24" s="13" t="s">
        <v>62</v>
      </c>
      <c r="H24" s="3">
        <v>100.9</v>
      </c>
      <c r="I24" s="2">
        <v>0.21</v>
      </c>
      <c r="J24" s="3">
        <f t="shared" si="1"/>
        <v>21.189</v>
      </c>
      <c r="K24" s="3">
        <f t="shared" si="2"/>
        <v>122.089</v>
      </c>
      <c r="L24" s="3"/>
      <c r="M24" s="3">
        <f t="shared" si="3"/>
        <v>0</v>
      </c>
      <c r="N24" s="8" t="s">
        <v>17</v>
      </c>
      <c r="O24" s="8" t="s">
        <v>9</v>
      </c>
      <c r="P24" s="8" t="s">
        <v>38</v>
      </c>
    </row>
    <row r="25" spans="1:16" x14ac:dyDescent="0.25">
      <c r="A25">
        <f t="shared" si="0"/>
        <v>21</v>
      </c>
      <c r="B25" s="1">
        <v>41203</v>
      </c>
      <c r="C25" s="1">
        <v>41203</v>
      </c>
      <c r="D25" s="13" t="s">
        <v>150</v>
      </c>
      <c r="E25" s="13" t="s">
        <v>151</v>
      </c>
      <c r="H25" s="3">
        <v>24.75</v>
      </c>
      <c r="I25" s="2"/>
      <c r="J25" s="3">
        <f t="shared" si="1"/>
        <v>0</v>
      </c>
      <c r="K25" s="3">
        <f t="shared" si="2"/>
        <v>24.75</v>
      </c>
      <c r="L25" s="3"/>
      <c r="M25" s="3">
        <f t="shared" si="3"/>
        <v>0</v>
      </c>
      <c r="N25" s="8" t="s">
        <v>17</v>
      </c>
      <c r="O25" s="8" t="s">
        <v>9</v>
      </c>
      <c r="P25" s="8" t="s">
        <v>40</v>
      </c>
    </row>
    <row r="26" spans="1:16" s="13" customFormat="1" x14ac:dyDescent="0.25">
      <c r="A26" s="13">
        <f t="shared" si="0"/>
        <v>22</v>
      </c>
      <c r="B26" s="18">
        <v>41204</v>
      </c>
      <c r="C26" s="18">
        <v>41204</v>
      </c>
      <c r="D26" s="13" t="s">
        <v>89</v>
      </c>
      <c r="E26" s="13" t="s">
        <v>90</v>
      </c>
      <c r="G26" s="14"/>
      <c r="H26" s="15">
        <v>0.95</v>
      </c>
      <c r="I26" s="16">
        <v>0.21</v>
      </c>
      <c r="J26" s="15">
        <f t="shared" si="1"/>
        <v>0.19949999999999998</v>
      </c>
      <c r="K26" s="15">
        <f t="shared" si="2"/>
        <v>1.1495</v>
      </c>
      <c r="L26" s="15"/>
      <c r="M26" s="15">
        <f t="shared" si="3"/>
        <v>0</v>
      </c>
      <c r="N26" s="17" t="s">
        <v>19</v>
      </c>
      <c r="O26" s="17" t="s">
        <v>9</v>
      </c>
      <c r="P26" s="17" t="s">
        <v>38</v>
      </c>
    </row>
    <row r="27" spans="1:16" s="13" customFormat="1" x14ac:dyDescent="0.25">
      <c r="A27" s="13">
        <f t="shared" si="0"/>
        <v>23</v>
      </c>
      <c r="B27" s="18">
        <v>41201</v>
      </c>
      <c r="C27" s="18">
        <v>41201</v>
      </c>
      <c r="D27" s="13" t="s">
        <v>89</v>
      </c>
      <c r="E27" s="13" t="s">
        <v>90</v>
      </c>
      <c r="G27" s="14"/>
      <c r="H27" s="15">
        <v>1</v>
      </c>
      <c r="I27" s="16">
        <v>0.21</v>
      </c>
      <c r="J27" s="15">
        <f t="shared" si="1"/>
        <v>0.21</v>
      </c>
      <c r="K27" s="15">
        <f t="shared" si="2"/>
        <v>1.21</v>
      </c>
      <c r="L27" s="15"/>
      <c r="M27" s="15">
        <f t="shared" si="3"/>
        <v>0</v>
      </c>
      <c r="N27" s="17" t="s">
        <v>19</v>
      </c>
      <c r="O27" s="17" t="s">
        <v>9</v>
      </c>
      <c r="P27" s="17" t="s">
        <v>38</v>
      </c>
    </row>
    <row r="28" spans="1:16" s="13" customFormat="1" x14ac:dyDescent="0.25">
      <c r="A28" s="13">
        <f t="shared" si="0"/>
        <v>24</v>
      </c>
      <c r="B28" s="19">
        <v>41212</v>
      </c>
      <c r="C28" s="18">
        <v>41297</v>
      </c>
      <c r="D28" s="13" t="s">
        <v>152</v>
      </c>
      <c r="E28" s="13" t="s">
        <v>153</v>
      </c>
      <c r="G28" s="27">
        <v>144.72</v>
      </c>
      <c r="H28" s="15"/>
      <c r="I28" s="16"/>
      <c r="J28" s="15">
        <f t="shared" si="1"/>
        <v>0</v>
      </c>
      <c r="K28" s="15">
        <f t="shared" si="2"/>
        <v>0</v>
      </c>
      <c r="M28" s="15">
        <f t="shared" si="3"/>
        <v>0</v>
      </c>
      <c r="N28" s="17" t="s">
        <v>17</v>
      </c>
      <c r="O28" s="17" t="s">
        <v>9</v>
      </c>
      <c r="P28" s="17" t="s">
        <v>38</v>
      </c>
    </row>
    <row r="29" spans="1:16" x14ac:dyDescent="0.25">
      <c r="A29">
        <f t="shared" si="0"/>
        <v>25</v>
      </c>
      <c r="B29" s="12">
        <v>41274</v>
      </c>
      <c r="C29" s="12"/>
      <c r="D29" s="13" t="s">
        <v>154</v>
      </c>
      <c r="E29" s="13" t="s">
        <v>129</v>
      </c>
      <c r="F29" s="13"/>
      <c r="G29" s="27">
        <v>96.97</v>
      </c>
      <c r="H29" s="15"/>
      <c r="I29" s="16"/>
      <c r="J29" s="15">
        <f t="shared" si="1"/>
        <v>0</v>
      </c>
      <c r="K29" s="15">
        <f t="shared" si="2"/>
        <v>0</v>
      </c>
      <c r="L29" s="13"/>
      <c r="M29" s="15">
        <f t="shared" si="3"/>
        <v>0</v>
      </c>
      <c r="N29" s="17"/>
      <c r="O29" s="17" t="s">
        <v>10</v>
      </c>
      <c r="P29" s="8" t="s">
        <v>38</v>
      </c>
    </row>
    <row r="30" spans="1:16" x14ac:dyDescent="0.25">
      <c r="A30">
        <f t="shared" si="0"/>
        <v>26</v>
      </c>
      <c r="B30" s="12">
        <v>41233</v>
      </c>
      <c r="C30" s="12"/>
      <c r="D30" s="13" t="s">
        <v>155</v>
      </c>
      <c r="E30" s="13" t="s">
        <v>81</v>
      </c>
      <c r="F30" s="13"/>
      <c r="G30" s="14"/>
      <c r="H30" s="15">
        <v>35.270000000000003</v>
      </c>
      <c r="I30" s="16">
        <v>0.21</v>
      </c>
      <c r="J30" s="15">
        <f t="shared" si="1"/>
        <v>7.4067000000000007</v>
      </c>
      <c r="K30" s="15">
        <f t="shared" si="2"/>
        <v>42.676700000000004</v>
      </c>
      <c r="L30" s="13"/>
      <c r="M30" s="15">
        <f t="shared" si="3"/>
        <v>0</v>
      </c>
      <c r="N30" s="17"/>
      <c r="O30" s="17"/>
      <c r="P30" s="8" t="s">
        <v>157</v>
      </c>
    </row>
    <row r="31" spans="1:16" x14ac:dyDescent="0.25">
      <c r="A31">
        <f t="shared" si="0"/>
        <v>27</v>
      </c>
      <c r="B31" s="12">
        <v>41628</v>
      </c>
      <c r="C31" s="12"/>
      <c r="D31" s="13" t="s">
        <v>156</v>
      </c>
      <c r="E31" s="13" t="s">
        <v>81</v>
      </c>
      <c r="F31" s="13"/>
      <c r="G31" s="14"/>
      <c r="H31" s="15">
        <v>69.8</v>
      </c>
      <c r="I31" s="16">
        <v>0.21</v>
      </c>
      <c r="J31" s="15">
        <f t="shared" si="1"/>
        <v>14.657999999999999</v>
      </c>
      <c r="K31" s="15">
        <f t="shared" si="2"/>
        <v>84.457999999999998</v>
      </c>
      <c r="L31" s="13"/>
      <c r="M31" s="15">
        <f t="shared" si="3"/>
        <v>0</v>
      </c>
      <c r="N31" s="17"/>
      <c r="O31" s="17"/>
      <c r="P31" s="8" t="s">
        <v>157</v>
      </c>
    </row>
    <row r="32" spans="1:16" x14ac:dyDescent="0.25">
      <c r="A32">
        <f t="shared" si="0"/>
        <v>28</v>
      </c>
      <c r="B32" s="12">
        <v>41255</v>
      </c>
      <c r="C32" s="12">
        <v>41255</v>
      </c>
      <c r="D32" s="13" t="s">
        <v>159</v>
      </c>
      <c r="E32" s="13" t="s">
        <v>71</v>
      </c>
      <c r="H32" s="15">
        <v>67.5</v>
      </c>
      <c r="I32" s="16">
        <v>0.21</v>
      </c>
      <c r="J32" s="15">
        <f t="shared" si="1"/>
        <v>14.174999999999999</v>
      </c>
      <c r="K32" s="15">
        <f t="shared" si="2"/>
        <v>81.674999999999997</v>
      </c>
      <c r="M32" s="15">
        <f t="shared" si="3"/>
        <v>0</v>
      </c>
      <c r="N32" s="8" t="s">
        <v>17</v>
      </c>
      <c r="O32" s="8" t="s">
        <v>9</v>
      </c>
      <c r="P32" s="8" t="s">
        <v>38</v>
      </c>
    </row>
    <row r="33" spans="1:16" x14ac:dyDescent="0.25">
      <c r="A33">
        <f t="shared" si="0"/>
        <v>29</v>
      </c>
      <c r="B33" s="12">
        <v>41255</v>
      </c>
      <c r="C33" s="12">
        <v>41255</v>
      </c>
      <c r="D33" s="13" t="s">
        <v>160</v>
      </c>
      <c r="E33" s="13" t="s">
        <v>71</v>
      </c>
      <c r="H33" s="15">
        <v>72</v>
      </c>
      <c r="I33" s="16">
        <v>0.21</v>
      </c>
      <c r="J33" s="15">
        <f t="shared" si="1"/>
        <v>15.12</v>
      </c>
      <c r="K33" s="15">
        <f t="shared" si="2"/>
        <v>87.12</v>
      </c>
      <c r="M33" s="15">
        <f t="shared" si="3"/>
        <v>0</v>
      </c>
      <c r="N33" s="8" t="s">
        <v>17</v>
      </c>
      <c r="O33" s="8" t="s">
        <v>9</v>
      </c>
      <c r="P33" s="8" t="s">
        <v>38</v>
      </c>
    </row>
    <row r="34" spans="1:16" s="13" customFormat="1" x14ac:dyDescent="0.25">
      <c r="A34" s="13">
        <f t="shared" si="0"/>
        <v>30</v>
      </c>
      <c r="B34" s="19">
        <v>41205</v>
      </c>
      <c r="C34" s="18">
        <v>41205</v>
      </c>
      <c r="D34" s="13" t="s">
        <v>161</v>
      </c>
      <c r="E34" s="13" t="s">
        <v>71</v>
      </c>
      <c r="G34" s="14"/>
      <c r="H34" s="15">
        <v>72</v>
      </c>
      <c r="I34" s="16">
        <v>0.21</v>
      </c>
      <c r="J34" s="15">
        <f t="shared" si="1"/>
        <v>15.12</v>
      </c>
      <c r="K34" s="15">
        <f t="shared" si="2"/>
        <v>87.12</v>
      </c>
      <c r="M34" s="15">
        <f t="shared" si="3"/>
        <v>0</v>
      </c>
      <c r="N34" s="17" t="s">
        <v>17</v>
      </c>
      <c r="O34" s="17" t="s">
        <v>9</v>
      </c>
      <c r="P34" s="17" t="s">
        <v>38</v>
      </c>
    </row>
    <row r="35" spans="1:16" x14ac:dyDescent="0.25">
      <c r="A35">
        <f t="shared" si="0"/>
        <v>31</v>
      </c>
      <c r="B35" s="12">
        <v>41157</v>
      </c>
      <c r="C35" s="12">
        <v>41157</v>
      </c>
      <c r="D35" s="13" t="s">
        <v>162</v>
      </c>
      <c r="E35" s="13" t="s">
        <v>71</v>
      </c>
      <c r="H35" s="15">
        <v>51.06</v>
      </c>
      <c r="I35" s="16">
        <v>0.21</v>
      </c>
      <c r="J35" s="15">
        <f t="shared" si="1"/>
        <v>10.7226</v>
      </c>
      <c r="K35" s="15">
        <f t="shared" si="2"/>
        <v>61.782600000000002</v>
      </c>
      <c r="M35" s="15">
        <f t="shared" si="3"/>
        <v>0</v>
      </c>
      <c r="N35" s="8" t="s">
        <v>17</v>
      </c>
      <c r="O35" s="8" t="s">
        <v>9</v>
      </c>
      <c r="P35" s="8" t="s">
        <v>38</v>
      </c>
    </row>
    <row r="36" spans="1:16" x14ac:dyDescent="0.25">
      <c r="A36">
        <f t="shared" si="0"/>
        <v>32</v>
      </c>
      <c r="B36" s="12"/>
      <c r="C36" s="12"/>
      <c r="D36" s="13"/>
      <c r="E36" s="13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  <c r="N36" s="8" t="s">
        <v>17</v>
      </c>
      <c r="O36" s="8" t="s">
        <v>9</v>
      </c>
      <c r="P36" s="8" t="s">
        <v>38</v>
      </c>
    </row>
    <row r="37" spans="1:16" x14ac:dyDescent="0.25">
      <c r="A37">
        <f t="shared" si="0"/>
        <v>33</v>
      </c>
      <c r="B37" s="12"/>
      <c r="C37" s="12"/>
      <c r="D37" s="13"/>
      <c r="E37" s="13"/>
      <c r="H37" s="15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</row>
    <row r="38" spans="1:16" x14ac:dyDescent="0.25">
      <c r="A38">
        <f t="shared" si="0"/>
        <v>34</v>
      </c>
      <c r="B38" s="12"/>
      <c r="C38" s="12"/>
      <c r="D38" s="13"/>
      <c r="E38" s="13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</row>
    <row r="39" spans="1:16" x14ac:dyDescent="0.25">
      <c r="A39">
        <f t="shared" si="0"/>
        <v>35</v>
      </c>
      <c r="B39" s="12"/>
      <c r="C39" s="12"/>
      <c r="D39" s="13"/>
      <c r="E39" s="13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</row>
    <row r="40" spans="1:16" x14ac:dyDescent="0.25">
      <c r="A40">
        <f t="shared" si="0"/>
        <v>36</v>
      </c>
      <c r="B40" s="12"/>
      <c r="C40" s="12"/>
      <c r="D40" s="13"/>
      <c r="E40" s="13"/>
      <c r="H40" s="15"/>
      <c r="I40" s="16"/>
      <c r="J40" s="15">
        <f t="shared" si="1"/>
        <v>0</v>
      </c>
      <c r="K40" s="15">
        <f t="shared" si="2"/>
        <v>0</v>
      </c>
      <c r="M40" s="15">
        <f t="shared" si="3"/>
        <v>0</v>
      </c>
    </row>
    <row r="41" spans="1:16" x14ac:dyDescent="0.25">
      <c r="A41">
        <f t="shared" si="0"/>
        <v>37</v>
      </c>
      <c r="B41" s="12"/>
      <c r="C41" s="12"/>
      <c r="D41" s="13"/>
      <c r="E41" s="13"/>
      <c r="H41" s="15"/>
      <c r="I41" s="16"/>
      <c r="J41" s="15">
        <f t="shared" si="1"/>
        <v>0</v>
      </c>
      <c r="K41" s="15">
        <f t="shared" si="2"/>
        <v>0</v>
      </c>
      <c r="M41" s="15">
        <f t="shared" si="3"/>
        <v>0</v>
      </c>
    </row>
    <row r="42" spans="1:16" s="13" customFormat="1" x14ac:dyDescent="0.25">
      <c r="A42" s="13">
        <f t="shared" si="0"/>
        <v>38</v>
      </c>
      <c r="B42" s="19"/>
      <c r="G42" s="14"/>
      <c r="H42" s="15"/>
      <c r="I42" s="16"/>
      <c r="J42" s="15">
        <f t="shared" si="1"/>
        <v>0</v>
      </c>
      <c r="K42" s="15">
        <f t="shared" si="2"/>
        <v>0</v>
      </c>
      <c r="M42" s="15">
        <f t="shared" si="3"/>
        <v>0</v>
      </c>
      <c r="N42" s="17"/>
      <c r="O42" s="17"/>
      <c r="P42" s="17"/>
    </row>
    <row r="43" spans="1:16" x14ac:dyDescent="0.25">
      <c r="A43">
        <f t="shared" si="0"/>
        <v>39</v>
      </c>
      <c r="J43" s="15">
        <f t="shared" si="1"/>
        <v>0</v>
      </c>
      <c r="K43" s="15">
        <f t="shared" si="2"/>
        <v>0</v>
      </c>
      <c r="M43" s="15">
        <f t="shared" si="3"/>
        <v>0</v>
      </c>
    </row>
    <row r="44" spans="1:16" x14ac:dyDescent="0.25">
      <c r="A44">
        <f t="shared" si="0"/>
        <v>40</v>
      </c>
      <c r="J44" s="15">
        <f t="shared" si="1"/>
        <v>0</v>
      </c>
      <c r="K44" s="15">
        <f t="shared" si="2"/>
        <v>0</v>
      </c>
      <c r="M44" s="15">
        <f t="shared" si="3"/>
        <v>0</v>
      </c>
    </row>
    <row r="45" spans="1:16" x14ac:dyDescent="0.25">
      <c r="A45">
        <f t="shared" si="0"/>
        <v>41</v>
      </c>
      <c r="J45" s="15">
        <f t="shared" si="1"/>
        <v>0</v>
      </c>
      <c r="K45" s="15">
        <f t="shared" si="2"/>
        <v>0</v>
      </c>
      <c r="M45" s="15">
        <f t="shared" si="3"/>
        <v>0</v>
      </c>
    </row>
    <row r="46" spans="1:16" x14ac:dyDescent="0.25">
      <c r="J46" s="15">
        <f t="shared" si="1"/>
        <v>0</v>
      </c>
      <c r="K46" s="15">
        <f t="shared" si="2"/>
        <v>0</v>
      </c>
      <c r="M46" s="15">
        <f t="shared" si="3"/>
        <v>0</v>
      </c>
    </row>
    <row r="47" spans="1:16" x14ac:dyDescent="0.25">
      <c r="J47" s="15">
        <f t="shared" si="1"/>
        <v>0</v>
      </c>
      <c r="K47" s="15">
        <f t="shared" si="2"/>
        <v>0</v>
      </c>
      <c r="M47" s="15">
        <f t="shared" si="3"/>
        <v>0</v>
      </c>
    </row>
    <row r="48" spans="1:16" x14ac:dyDescent="0.25">
      <c r="J48" s="15">
        <f t="shared" si="1"/>
        <v>0</v>
      </c>
      <c r="K48" s="15">
        <f t="shared" si="2"/>
        <v>0</v>
      </c>
      <c r="M48" s="15">
        <f t="shared" si="3"/>
        <v>0</v>
      </c>
    </row>
    <row r="49" spans="10:13" x14ac:dyDescent="0.25">
      <c r="J49" s="15">
        <f t="shared" si="1"/>
        <v>0</v>
      </c>
      <c r="K49" s="15">
        <f t="shared" si="2"/>
        <v>0</v>
      </c>
      <c r="M49" s="15">
        <f t="shared" si="3"/>
        <v>0</v>
      </c>
    </row>
    <row r="50" spans="10:13" x14ac:dyDescent="0.25">
      <c r="J50" s="15">
        <f t="shared" si="1"/>
        <v>0</v>
      </c>
      <c r="K50" s="15">
        <f t="shared" si="2"/>
        <v>0</v>
      </c>
      <c r="M50" s="15">
        <f t="shared" si="3"/>
        <v>0</v>
      </c>
    </row>
    <row r="51" spans="10:13" x14ac:dyDescent="0.25">
      <c r="J51" s="15">
        <f t="shared" si="1"/>
        <v>0</v>
      </c>
      <c r="K51" s="15">
        <f t="shared" si="2"/>
        <v>0</v>
      </c>
      <c r="M51" s="15">
        <f t="shared" si="3"/>
        <v>0</v>
      </c>
    </row>
    <row r="52" spans="10:13" x14ac:dyDescent="0.25">
      <c r="J52" s="15">
        <f t="shared" si="1"/>
        <v>0</v>
      </c>
      <c r="K52" s="15">
        <f t="shared" si="2"/>
        <v>0</v>
      </c>
      <c r="M52" s="15">
        <f t="shared" si="3"/>
        <v>0</v>
      </c>
    </row>
    <row r="53" spans="10:13" x14ac:dyDescent="0.25">
      <c r="J53" s="15">
        <f t="shared" si="1"/>
        <v>0</v>
      </c>
      <c r="K53" s="15">
        <f t="shared" si="2"/>
        <v>0</v>
      </c>
      <c r="M53" s="15">
        <f t="shared" si="3"/>
        <v>0</v>
      </c>
    </row>
    <row r="54" spans="10:13" x14ac:dyDescent="0.25">
      <c r="J54" s="15">
        <f t="shared" si="1"/>
        <v>0</v>
      </c>
      <c r="K54" s="15">
        <f t="shared" si="2"/>
        <v>0</v>
      </c>
      <c r="M54" s="15">
        <f t="shared" si="3"/>
        <v>0</v>
      </c>
    </row>
    <row r="55" spans="10:13" x14ac:dyDescent="0.25">
      <c r="J55" s="15">
        <f>H55*I55</f>
        <v>0</v>
      </c>
      <c r="K55" s="15">
        <f t="shared" si="2"/>
        <v>0</v>
      </c>
      <c r="M55" s="15">
        <f t="shared" si="3"/>
        <v>0</v>
      </c>
    </row>
    <row r="56" spans="10:13" x14ac:dyDescent="0.25">
      <c r="J56" s="15">
        <f t="shared" si="1"/>
        <v>0</v>
      </c>
      <c r="K56" s="15">
        <f t="shared" si="2"/>
        <v>0</v>
      </c>
      <c r="M56" s="15">
        <f t="shared" si="3"/>
        <v>0</v>
      </c>
    </row>
  </sheetData>
  <dataValidations count="5">
    <dataValidation type="list" allowBlank="1" showInputMessage="1" showErrorMessage="1" sqref="O5:O27">
      <formula1>ACEPTAR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G5:G27">
      <formula1>CONTENEDOR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I11"/>
  <sheetViews>
    <sheetView workbookViewId="0">
      <selection activeCell="I8" sqref="I8"/>
    </sheetView>
  </sheetViews>
  <sheetFormatPr baseColWidth="10" defaultColWidth="9.140625" defaultRowHeight="15" x14ac:dyDescent="0.25"/>
  <cols>
    <col min="2" max="2" width="12.140625" bestFit="1" customWidth="1"/>
    <col min="3" max="3" width="24.140625" customWidth="1"/>
    <col min="4" max="4" width="13.42578125" bestFit="1" customWidth="1"/>
    <col min="5" max="5" width="8.28515625" bestFit="1" customWidth="1"/>
  </cols>
  <sheetData>
    <row r="3" spans="1:9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22</v>
      </c>
      <c r="I3" t="s">
        <v>37</v>
      </c>
    </row>
    <row r="4" spans="1:9" x14ac:dyDescent="0.25">
      <c r="A4" t="s">
        <v>9</v>
      </c>
      <c r="B4" t="s">
        <v>16</v>
      </c>
      <c r="D4" t="s">
        <v>20</v>
      </c>
      <c r="E4" s="4">
        <v>0</v>
      </c>
      <c r="F4" t="s">
        <v>23</v>
      </c>
      <c r="I4" t="s">
        <v>38</v>
      </c>
    </row>
    <row r="5" spans="1:9" x14ac:dyDescent="0.25">
      <c r="A5" t="s">
        <v>10</v>
      </c>
      <c r="B5" t="s">
        <v>17</v>
      </c>
      <c r="D5" t="s">
        <v>21</v>
      </c>
      <c r="E5" s="4">
        <v>0.18</v>
      </c>
      <c r="F5" t="s">
        <v>24</v>
      </c>
      <c r="I5" t="s">
        <v>39</v>
      </c>
    </row>
    <row r="6" spans="1:9" x14ac:dyDescent="0.25">
      <c r="B6" t="s">
        <v>18</v>
      </c>
      <c r="D6" t="s">
        <v>30</v>
      </c>
      <c r="E6" s="4">
        <v>0.04</v>
      </c>
      <c r="F6" t="s">
        <v>25</v>
      </c>
      <c r="I6" t="s">
        <v>40</v>
      </c>
    </row>
    <row r="7" spans="1:9" x14ac:dyDescent="0.25">
      <c r="B7" t="s">
        <v>19</v>
      </c>
      <c r="D7" t="s">
        <v>31</v>
      </c>
      <c r="E7" s="4">
        <v>0.08</v>
      </c>
      <c r="F7" t="s">
        <v>26</v>
      </c>
      <c r="I7" t="s">
        <v>158</v>
      </c>
    </row>
    <row r="8" spans="1:9" x14ac:dyDescent="0.25">
      <c r="B8" t="s">
        <v>33</v>
      </c>
      <c r="D8" t="s">
        <v>32</v>
      </c>
      <c r="E8" s="4">
        <v>0.21</v>
      </c>
      <c r="F8" t="s">
        <v>27</v>
      </c>
    </row>
    <row r="9" spans="1:9" x14ac:dyDescent="0.25">
      <c r="B9" t="s">
        <v>34</v>
      </c>
      <c r="E9" s="4">
        <v>0.1</v>
      </c>
      <c r="F9" t="s">
        <v>28</v>
      </c>
    </row>
    <row r="10" spans="1:9" x14ac:dyDescent="0.25">
      <c r="B10" t="s">
        <v>35</v>
      </c>
      <c r="F10" t="s">
        <v>29</v>
      </c>
    </row>
    <row r="11" spans="1:9" x14ac:dyDescent="0.25">
      <c r="B1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1T12</vt:lpstr>
      <vt:lpstr>2T12</vt:lpstr>
      <vt:lpstr>3T12</vt:lpstr>
      <vt:lpstr>4T12</vt:lpstr>
      <vt:lpstr>Sheet3</vt:lpstr>
      <vt:lpstr>ACEPTAR</vt:lpstr>
      <vt:lpstr>CONTENEDOR</vt:lpstr>
      <vt:lpstr>DOCUMENTO</vt:lpstr>
      <vt:lpstr>EMPRESA</vt:lpstr>
      <vt:lpstr>MEDIOPAGO</vt:lpstr>
      <vt:lpstr>TIPOIVA</vt:lpstr>
    </vt:vector>
  </TitlesOfParts>
  <Company>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2012-02-15T11:03:48Z</dcterms:created>
  <dcterms:modified xsi:type="dcterms:W3CDTF">2013-12-20T18:28:29Z</dcterms:modified>
</cp:coreProperties>
</file>