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50" windowWidth="12675" windowHeight="7860" activeTab="2"/>
  </bookViews>
  <sheets>
    <sheet name="2015" sheetId="1" r:id="rId1"/>
    <sheet name="2016" sheetId="2" r:id="rId2"/>
    <sheet name="2017" sheetId="5" r:id="rId3"/>
    <sheet name="2018" sheetId="8" r:id="rId4"/>
    <sheet name="ESTADO 2015" sheetId="3" r:id="rId5"/>
    <sheet name="ESTADO 2016" sheetId="4" r:id="rId6"/>
    <sheet name="ESTADO 2017" sheetId="6" r:id="rId7"/>
    <sheet name="ESTADO 2018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'2015'!$A$1:$Q$17</definedName>
    <definedName name="_xlnm.Print_Area" localSheetId="1">'2016'!$A$1:$Q$17</definedName>
    <definedName name="_xlnm.Print_Area" localSheetId="2">'2017'!$A$1:$Q$17</definedName>
    <definedName name="_xlnm.Print_Area" localSheetId="3">'2018'!$A$1:$Q$17</definedName>
    <definedName name="Z_3AA4CA59_0D2D_4FD0_807A_908A40DA187D_.wvu.PrintArea" localSheetId="0" hidden="1">'2015'!$A$1:$Q$17</definedName>
    <definedName name="Z_3AA4CA59_0D2D_4FD0_807A_908A40DA187D_.wvu.PrintArea" localSheetId="1" hidden="1">'2016'!$A$1:$Q$17</definedName>
    <definedName name="Z_3AA4CA59_0D2D_4FD0_807A_908A40DA187D_.wvu.PrintArea" localSheetId="2" hidden="1">'2017'!$A$1:$Q$17</definedName>
    <definedName name="Z_3AA4CA59_0D2D_4FD0_807A_908A40DA187D_.wvu.PrintArea" localSheetId="3" hidden="1">'2018'!$A$1:$Q$17</definedName>
    <definedName name="Z_4D7D0A1F_3C73_469D_876D_F9EA7A389242_.wvu.PrintArea" localSheetId="0" hidden="1">'2015'!$A$1:$Q$17</definedName>
    <definedName name="Z_4D7D0A1F_3C73_469D_876D_F9EA7A389242_.wvu.PrintArea" localSheetId="1" hidden="1">'2016'!$A$1:$Q$17</definedName>
    <definedName name="Z_4D7D0A1F_3C73_469D_876D_F9EA7A389242_.wvu.PrintArea" localSheetId="2" hidden="1">'2017'!$A$1:$Q$17</definedName>
    <definedName name="Z_4D7D0A1F_3C73_469D_876D_F9EA7A389242_.wvu.PrintArea" localSheetId="3" hidden="1">'2018'!$A$1:$Q$17</definedName>
    <definedName name="Z_FF07C34A_E6B4_4918_8C89_96C0DC6B56A6_.wvu.PrintArea" localSheetId="0" hidden="1">'2015'!$A$1:$Q$17</definedName>
    <definedName name="Z_FF07C34A_E6B4_4918_8C89_96C0DC6B56A6_.wvu.PrintArea" localSheetId="1" hidden="1">'2016'!$A$1:$Q$17</definedName>
    <definedName name="Z_FF07C34A_E6B4_4918_8C89_96C0DC6B56A6_.wvu.PrintArea" localSheetId="2" hidden="1">'2017'!$A$1:$Q$17</definedName>
    <definedName name="Z_FF07C34A_E6B4_4918_8C89_96C0DC6B56A6_.wvu.PrintArea" localSheetId="3" hidden="1">'2018'!$A$1:$Q$17</definedName>
  </definedNames>
  <calcPr calcId="145621"/>
  <customWorkbookViews>
    <customWorkbookView name="nena - Vista personalizada" guid="{3AA4CA59-0D2D-4FD0-807A-908A40DA187D}" mergeInterval="0" personalView="1" maximized="1" windowWidth="1280" windowHeight="575" activeSheetId="2"/>
    <customWorkbookView name="User - Vista personalizada" guid="{4D7D0A1F-3C73-469D-876D-F9EA7A389242}" mergeInterval="0" personalView="1" maximized="1" windowWidth="1362" windowHeight="543" activeSheetId="2"/>
    <customWorkbookView name="cps - Vista personalizada" guid="{FF07C34A-E6B4-4918-8C89-96C0DC6B56A6}" mergeInterval="0" personalView="1" maximized="1" windowWidth="1680" windowHeight="825" activeSheetId="2"/>
  </customWorkbookViews>
</workbook>
</file>

<file path=xl/calcChain.xml><?xml version="1.0" encoding="utf-8"?>
<calcChain xmlns="http://schemas.openxmlformats.org/spreadsheetml/2006/main">
  <c r="E5" i="9" l="1"/>
  <c r="E4" i="9"/>
  <c r="D4" i="9"/>
  <c r="E7" i="9"/>
  <c r="K8" i="5"/>
  <c r="K7" i="5"/>
  <c r="H8" i="5"/>
  <c r="H7" i="5"/>
  <c r="E7" i="5"/>
  <c r="E8" i="5"/>
  <c r="B8" i="5"/>
  <c r="B7" i="5"/>
  <c r="G4" i="9" l="1"/>
  <c r="K12" i="8"/>
  <c r="H12" i="8"/>
  <c r="E12" i="8"/>
  <c r="B12" i="8"/>
  <c r="K11" i="8"/>
  <c r="H11" i="8"/>
  <c r="E11" i="8"/>
  <c r="B11" i="8"/>
  <c r="B7" i="8" l="1"/>
  <c r="D7" i="8" s="1"/>
  <c r="E7" i="8"/>
  <c r="B35" i="8"/>
  <c r="B32" i="8"/>
  <c r="G26" i="8"/>
  <c r="G25" i="8"/>
  <c r="G24" i="8"/>
  <c r="G23" i="8"/>
  <c r="N16" i="8"/>
  <c r="L12" i="8"/>
  <c r="M12" i="8"/>
  <c r="J12" i="8"/>
  <c r="I12" i="8"/>
  <c r="H10" i="8"/>
  <c r="G12" i="8"/>
  <c r="F12" i="8"/>
  <c r="C12" i="8"/>
  <c r="P12" i="8"/>
  <c r="L11" i="8"/>
  <c r="K10" i="8"/>
  <c r="I11" i="8"/>
  <c r="J11" i="8" s="1"/>
  <c r="F11" i="8"/>
  <c r="G11" i="8" s="1"/>
  <c r="C11" i="8"/>
  <c r="P11" i="8"/>
  <c r="E10" i="8"/>
  <c r="L8" i="8"/>
  <c r="K8" i="8"/>
  <c r="I8" i="8"/>
  <c r="H8" i="8"/>
  <c r="J8" i="8" s="1"/>
  <c r="F8" i="8"/>
  <c r="E8" i="8"/>
  <c r="G8" i="8" s="1"/>
  <c r="C8" i="8"/>
  <c r="B8" i="8"/>
  <c r="D8" i="8" s="1"/>
  <c r="L7" i="8"/>
  <c r="K7" i="8"/>
  <c r="I7" i="8"/>
  <c r="H7" i="8"/>
  <c r="H6" i="8" s="1"/>
  <c r="F7" i="8"/>
  <c r="C7" i="8"/>
  <c r="M7" i="8" l="1"/>
  <c r="K6" i="8"/>
  <c r="M8" i="8"/>
  <c r="G7" i="8"/>
  <c r="J7" i="8"/>
  <c r="P7" i="8"/>
  <c r="E6" i="8"/>
  <c r="N7" i="8"/>
  <c r="D5" i="9" s="1"/>
  <c r="O8" i="8"/>
  <c r="N8" i="8"/>
  <c r="D12" i="8"/>
  <c r="O7" i="8"/>
  <c r="P8" i="8"/>
  <c r="D11" i="8"/>
  <c r="B10" i="8"/>
  <c r="N10" i="8" s="1"/>
  <c r="M11" i="8"/>
  <c r="N12" i="8"/>
  <c r="N11" i="8"/>
  <c r="O12" i="8"/>
  <c r="B6" i="8"/>
  <c r="O11" i="8"/>
  <c r="B35" i="2"/>
  <c r="K12" i="1"/>
  <c r="H12" i="1"/>
  <c r="E12" i="1"/>
  <c r="B12" i="1"/>
  <c r="B12" i="2"/>
  <c r="G5" i="9" l="1"/>
  <c r="D7" i="9"/>
  <c r="G7" i="9" s="1"/>
  <c r="N6" i="8"/>
  <c r="N15" i="8" s="1"/>
  <c r="P16" i="8" s="1"/>
  <c r="K12" i="2"/>
  <c r="H12" i="2"/>
  <c r="E12" i="2"/>
  <c r="K12" i="5" l="1"/>
  <c r="H12" i="5"/>
  <c r="E12" i="5"/>
  <c r="B12" i="5"/>
  <c r="K11" i="5" l="1"/>
  <c r="B35" i="5"/>
  <c r="E5" i="6" l="1"/>
  <c r="E7" i="6" s="1"/>
  <c r="E4" i="6"/>
  <c r="B32" i="5"/>
  <c r="K11" i="2" l="1"/>
  <c r="H11" i="2"/>
  <c r="E11" i="2"/>
  <c r="B11" i="2"/>
  <c r="M8" i="5"/>
  <c r="G26" i="5"/>
  <c r="G25" i="5"/>
  <c r="G24" i="5"/>
  <c r="G23" i="5"/>
  <c r="N16" i="5"/>
  <c r="L12" i="5"/>
  <c r="I12" i="5"/>
  <c r="F12" i="5"/>
  <c r="C12" i="5"/>
  <c r="L11" i="5"/>
  <c r="I11" i="5"/>
  <c r="F11" i="5"/>
  <c r="C11" i="5"/>
  <c r="L8" i="5"/>
  <c r="I8" i="5"/>
  <c r="J8" i="5" s="1"/>
  <c r="F8" i="5"/>
  <c r="C8" i="5"/>
  <c r="L7" i="5"/>
  <c r="I7" i="5"/>
  <c r="F7" i="5"/>
  <c r="C7" i="5"/>
  <c r="J7" i="5" l="1"/>
  <c r="G8" i="5"/>
  <c r="G7" i="5"/>
  <c r="M7" i="5"/>
  <c r="K6" i="5"/>
  <c r="H6" i="5"/>
  <c r="P8" i="5"/>
  <c r="E6" i="5"/>
  <c r="O7" i="5"/>
  <c r="D7" i="5"/>
  <c r="N7" i="5"/>
  <c r="P7" i="5"/>
  <c r="O8" i="5"/>
  <c r="B6" i="5"/>
  <c r="D8" i="5"/>
  <c r="N8" i="5"/>
  <c r="D5" i="6" l="1"/>
  <c r="G5" i="6" s="1"/>
  <c r="N6" i="5"/>
  <c r="B7" i="2"/>
  <c r="E5" i="4" l="1"/>
  <c r="E4" i="4"/>
  <c r="E7" i="4" l="1"/>
  <c r="E5" i="3"/>
  <c r="E4" i="3"/>
  <c r="N16" i="2"/>
  <c r="N16" i="1"/>
  <c r="L7" i="2" l="1"/>
  <c r="I7" i="2"/>
  <c r="F7" i="2"/>
  <c r="C7" i="2"/>
  <c r="G26" i="2"/>
  <c r="G25" i="2"/>
  <c r="G24" i="2"/>
  <c r="G23" i="2"/>
  <c r="L12" i="2"/>
  <c r="I12" i="2"/>
  <c r="F12" i="2"/>
  <c r="C12" i="2"/>
  <c r="L11" i="2"/>
  <c r="I11" i="2"/>
  <c r="F11" i="2"/>
  <c r="C11" i="2"/>
  <c r="L8" i="2"/>
  <c r="I8" i="2"/>
  <c r="F8" i="2"/>
  <c r="C8" i="2"/>
  <c r="L12" i="1" l="1"/>
  <c r="L11" i="1"/>
  <c r="L8" i="1"/>
  <c r="I12" i="1"/>
  <c r="I11" i="1"/>
  <c r="I8" i="1"/>
  <c r="I7" i="1"/>
  <c r="F12" i="1"/>
  <c r="F11" i="1"/>
  <c r="F8" i="1"/>
  <c r="F7" i="1"/>
  <c r="C12" i="1"/>
  <c r="C11" i="1"/>
  <c r="C8" i="1"/>
  <c r="C7" i="1"/>
  <c r="K8" i="1"/>
  <c r="K7" i="1"/>
  <c r="H8" i="1"/>
  <c r="H7" i="1"/>
  <c r="E8" i="1"/>
  <c r="E7" i="1"/>
  <c r="B8" i="1"/>
  <c r="B7" i="1"/>
  <c r="P7" i="1" l="1"/>
  <c r="N7" i="1"/>
  <c r="N8" i="1"/>
  <c r="P8" i="1"/>
  <c r="D7" i="1"/>
  <c r="D5" i="3" l="1"/>
  <c r="G5" i="3" s="1"/>
  <c r="K11" i="1"/>
  <c r="H11" i="1"/>
  <c r="E11" i="1"/>
  <c r="B11" i="1"/>
  <c r="P11" i="1" l="1"/>
  <c r="N11" i="1"/>
  <c r="P12" i="1"/>
  <c r="O12" i="1"/>
  <c r="N12" i="1"/>
  <c r="D11" i="1"/>
  <c r="D4" i="3" l="1"/>
  <c r="G4" i="3" s="1"/>
  <c r="J8" i="1"/>
  <c r="L7" i="1"/>
  <c r="O7" i="1" s="1"/>
  <c r="G26" i="1" l="1"/>
  <c r="G25" i="1"/>
  <c r="G24" i="1"/>
  <c r="G23" i="1"/>
  <c r="O11" i="1"/>
  <c r="O8" i="1" l="1"/>
  <c r="E7" i="3" l="1"/>
  <c r="D7" i="3" l="1"/>
  <c r="G7" i="3" s="1"/>
  <c r="B6" i="1" l="1"/>
  <c r="K6" i="1" l="1"/>
  <c r="H6" i="1"/>
  <c r="E6" i="1"/>
  <c r="N6" i="1" l="1"/>
  <c r="E10" i="1" l="1"/>
  <c r="H10" i="1"/>
  <c r="K10" i="1"/>
  <c r="B10" i="1"/>
  <c r="N10" i="1" l="1"/>
  <c r="N15" i="1"/>
  <c r="P16" i="1" s="1"/>
  <c r="M12" i="1"/>
  <c r="M11" i="1"/>
  <c r="M8" i="1"/>
  <c r="M7" i="1"/>
  <c r="J12" i="1"/>
  <c r="J11" i="1"/>
  <c r="J7" i="1"/>
  <c r="G12" i="1"/>
  <c r="G11" i="1"/>
  <c r="G8" i="1"/>
  <c r="G7" i="1"/>
  <c r="D12" i="1"/>
  <c r="D8" i="1"/>
  <c r="J12" i="2" l="1"/>
  <c r="M12" i="2"/>
  <c r="G12" i="2"/>
  <c r="M11" i="2" l="1"/>
  <c r="K10" i="2"/>
  <c r="N11" i="2"/>
  <c r="O11" i="2"/>
  <c r="P11" i="2"/>
  <c r="D11" i="2"/>
  <c r="B10" i="2"/>
  <c r="H10" i="2"/>
  <c r="J11" i="2"/>
  <c r="G11" i="2"/>
  <c r="E10" i="2"/>
  <c r="O12" i="2"/>
  <c r="N12" i="2"/>
  <c r="P12" i="2"/>
  <c r="D12" i="2"/>
  <c r="N10" i="2" l="1"/>
  <c r="D4" i="4"/>
  <c r="G4" i="4" l="1"/>
  <c r="K8" i="2" l="1"/>
  <c r="M8" i="2" s="1"/>
  <c r="H8" i="2"/>
  <c r="J8" i="2" s="1"/>
  <c r="E8" i="2"/>
  <c r="G8" i="2" s="1"/>
  <c r="B8" i="2"/>
  <c r="K7" i="2"/>
  <c r="H7" i="2"/>
  <c r="E7" i="2"/>
  <c r="B6" i="2" l="1"/>
  <c r="N7" i="2"/>
  <c r="D7" i="2"/>
  <c r="P7" i="2"/>
  <c r="O7" i="2"/>
  <c r="G7" i="2"/>
  <c r="E6" i="2"/>
  <c r="H6" i="2"/>
  <c r="J7" i="2"/>
  <c r="M7" i="2"/>
  <c r="K6" i="2"/>
  <c r="N8" i="2"/>
  <c r="D8" i="2"/>
  <c r="P8" i="2"/>
  <c r="O8" i="2"/>
  <c r="D5" i="4" l="1"/>
  <c r="N6" i="2"/>
  <c r="N15" i="2" s="1"/>
  <c r="P16" i="2" s="1"/>
  <c r="G5" i="4" l="1"/>
  <c r="D7" i="4"/>
  <c r="G7" i="4" s="1"/>
  <c r="J12" i="5" l="1"/>
  <c r="G12" i="5"/>
  <c r="H11" i="5"/>
  <c r="M12" i="5"/>
  <c r="E11" i="5"/>
  <c r="B11" i="5"/>
  <c r="K10" i="5" l="1"/>
  <c r="M11" i="5"/>
  <c r="H10" i="5"/>
  <c r="J11" i="5"/>
  <c r="N12" i="5"/>
  <c r="D12" i="5"/>
  <c r="P12" i="5"/>
  <c r="O12" i="5"/>
  <c r="E10" i="5"/>
  <c r="G11" i="5"/>
  <c r="P11" i="5"/>
  <c r="O11" i="5"/>
  <c r="B10" i="5"/>
  <c r="N11" i="5"/>
  <c r="D11" i="5"/>
  <c r="D4" i="6" l="1"/>
  <c r="G4" i="6" s="1"/>
  <c r="N10" i="5"/>
  <c r="N15" i="5" s="1"/>
  <c r="P16" i="5" s="1"/>
  <c r="D7" i="6" l="1"/>
  <c r="G7" i="6" s="1"/>
</calcChain>
</file>

<file path=xl/sharedStrings.xml><?xml version="1.0" encoding="utf-8"?>
<sst xmlns="http://schemas.openxmlformats.org/spreadsheetml/2006/main" count="160" uniqueCount="24">
  <si>
    <t>facturado</t>
  </si>
  <si>
    <t>objetivo</t>
  </si>
  <si>
    <t>2t</t>
  </si>
  <si>
    <t>3t</t>
  </si>
  <si>
    <t>4t</t>
  </si>
  <si>
    <t>kone</t>
  </si>
  <si>
    <t>trazia</t>
  </si>
  <si>
    <t>resto</t>
  </si>
  <si>
    <t>cps</t>
  </si>
  <si>
    <t>wasp</t>
  </si>
  <si>
    <t>1t</t>
  </si>
  <si>
    <t>Resultado anual</t>
  </si>
  <si>
    <t>Objetivo</t>
  </si>
  <si>
    <t>Desviación</t>
  </si>
  <si>
    <t>% s/obj,</t>
  </si>
  <si>
    <t>diferencia</t>
  </si>
  <si>
    <t>total</t>
  </si>
  <si>
    <t>KONE</t>
  </si>
  <si>
    <t>CPS</t>
  </si>
  <si>
    <t>RESTO</t>
  </si>
  <si>
    <t>WASP</t>
  </si>
  <si>
    <t>OBJETIVOS</t>
  </si>
  <si>
    <t>GAR</t>
  </si>
  <si>
    <t>GARCH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</si>
</sst>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8"/>
      <color theme="0" tint="-0.249977111117893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1" fontId="5" fillId="0" borderId="0" xfId="0" applyNumberFormat="1" applyFont="1"/>
    <xf numFmtId="0" fontId="2" fillId="0" borderId="2" xfId="0" applyFont="1" applyBorder="1"/>
    <xf numFmtId="0" fontId="3" fillId="0" borderId="2" xfId="0" applyFont="1" applyBorder="1"/>
    <xf numFmtId="1" fontId="5" fillId="0" borderId="2" xfId="0" applyNumberFormat="1" applyFont="1" applyBorder="1" applyAlignment="1">
      <alignment horizontal="left"/>
    </xf>
    <xf numFmtId="1" fontId="4" fillId="0" borderId="2" xfId="0" applyNumberFormat="1" applyFont="1" applyBorder="1"/>
    <xf numFmtId="1" fontId="2" fillId="0" borderId="2" xfId="0" applyNumberFormat="1" applyFont="1" applyBorder="1"/>
    <xf numFmtId="0" fontId="2" fillId="0" borderId="3" xfId="0" applyFont="1" applyBorder="1"/>
    <xf numFmtId="9" fontId="2" fillId="0" borderId="3" xfId="0" applyNumberFormat="1" applyFont="1" applyBorder="1"/>
    <xf numFmtId="0" fontId="6" fillId="2" borderId="0" xfId="0" applyFont="1" applyFill="1" applyAlignment="1">
      <alignment horizontal="left"/>
    </xf>
    <xf numFmtId="3" fontId="5" fillId="0" borderId="2" xfId="1" applyNumberFormat="1" applyFont="1" applyBorder="1" applyAlignment="1">
      <alignment horizontal="left"/>
    </xf>
    <xf numFmtId="3" fontId="5" fillId="0" borderId="0" xfId="1" applyNumberFormat="1" applyFont="1"/>
    <xf numFmtId="3" fontId="4" fillId="0" borderId="2" xfId="1" applyNumberFormat="1" applyFont="1" applyBorder="1"/>
    <xf numFmtId="3" fontId="2" fillId="0" borderId="0" xfId="1" applyNumberFormat="1" applyFont="1"/>
    <xf numFmtId="3" fontId="2" fillId="0" borderId="2" xfId="1" applyNumberFormat="1" applyFont="1" applyBorder="1"/>
    <xf numFmtId="3" fontId="5" fillId="0" borderId="2" xfId="0" applyNumberFormat="1" applyFont="1" applyBorder="1" applyAlignment="1">
      <alignment horizontal="left"/>
    </xf>
    <xf numFmtId="3" fontId="5" fillId="0" borderId="0" xfId="0" applyNumberFormat="1" applyFont="1"/>
    <xf numFmtId="3" fontId="4" fillId="0" borderId="2" xfId="0" applyNumberFormat="1" applyFont="1" applyBorder="1"/>
    <xf numFmtId="3" fontId="2" fillId="0" borderId="0" xfId="0" applyNumberFormat="1" applyFont="1"/>
    <xf numFmtId="3" fontId="2" fillId="0" borderId="2" xfId="0" applyNumberFormat="1" applyFont="1" applyBorder="1"/>
    <xf numFmtId="4" fontId="3" fillId="0" borderId="4" xfId="0" applyNumberFormat="1" applyFont="1" applyBorder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9" fontId="4" fillId="0" borderId="0" xfId="2" applyFont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42" fontId="8" fillId="0" borderId="0" xfId="3" applyNumberFormat="1" applyFont="1"/>
    <xf numFmtId="42" fontId="8" fillId="4" borderId="0" xfId="3" applyNumberFormat="1" applyFont="1" applyFill="1"/>
    <xf numFmtId="0" fontId="2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9" fontId="2" fillId="0" borderId="0" xfId="2" applyFont="1"/>
    <xf numFmtId="9" fontId="2" fillId="0" borderId="0" xfId="0" applyNumberFormat="1" applyFont="1"/>
    <xf numFmtId="9" fontId="2" fillId="0" borderId="0" xfId="2" applyNumberFormat="1" applyFont="1"/>
    <xf numFmtId="164" fontId="3" fillId="0" borderId="0" xfId="2" applyNumberFormat="1" applyFont="1"/>
    <xf numFmtId="0" fontId="0" fillId="0" borderId="0" xfId="0"/>
    <xf numFmtId="9" fontId="2" fillId="0" borderId="0" xfId="2" applyFont="1"/>
    <xf numFmtId="9" fontId="2" fillId="0" borderId="0" xfId="0" applyNumberFormat="1" applyFont="1"/>
    <xf numFmtId="4" fontId="3" fillId="0" borderId="0" xfId="0" applyNumberFormat="1" applyFont="1"/>
    <xf numFmtId="2" fontId="8" fillId="0" borderId="0" xfId="3" applyNumberFormat="1" applyFont="1" applyAlignment="1">
      <alignment horizontal="right"/>
    </xf>
    <xf numFmtId="165" fontId="8" fillId="0" borderId="0" xfId="3" applyNumberFormat="1" applyFont="1" applyAlignment="1">
      <alignment horizontal="right"/>
    </xf>
    <xf numFmtId="3" fontId="11" fillId="0" borderId="0" xfId="1" applyNumberFormat="1" applyFont="1"/>
    <xf numFmtId="3" fontId="11" fillId="0" borderId="0" xfId="0" applyNumberFormat="1" applyFont="1"/>
    <xf numFmtId="3" fontId="12" fillId="0" borderId="2" xfId="1" applyNumberFormat="1" applyFont="1" applyBorder="1"/>
    <xf numFmtId="3" fontId="12" fillId="0" borderId="2" xfId="0" applyNumberFormat="1" applyFont="1" applyBorder="1"/>
    <xf numFmtId="1" fontId="12" fillId="0" borderId="2" xfId="0" applyNumberFormat="1" applyFont="1" applyBorder="1"/>
    <xf numFmtId="164" fontId="2" fillId="0" borderId="0" xfId="0" applyNumberFormat="1" applyFont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</cellXfs>
  <cellStyles count="7">
    <cellStyle name="Excel Built-in Normal" xfId="6"/>
    <cellStyle name="Millares" xfId="1" builtinId="3"/>
    <cellStyle name="Moneda" xfId="3" builtinId="4"/>
    <cellStyle name="Normal" xfId="0" builtinId="0"/>
    <cellStyle name="Normal 2" xfId="4"/>
    <cellStyle name="Porcentaje" xfId="2" builtinId="5"/>
    <cellStyle name="Porcentaje 2" xfId="5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'2015'!$A$7</c:f>
              <c:strCache>
                <c:ptCount val="1"/>
                <c:pt idx="0">
                  <c:v>kone</c:v>
                </c:pt>
              </c:strCache>
            </c:strRef>
          </c:tx>
          <c:invertIfNegative val="0"/>
          <c:val>
            <c:numRef>
              <c:f>('2015'!$D$7,'2015'!$G$7,'2015'!$J$7,'2015'!$M$7)</c:f>
              <c:numCache>
                <c:formatCode>0%</c:formatCode>
                <c:ptCount val="4"/>
                <c:pt idx="0">
                  <c:v>0.8016903834217376</c:v>
                </c:pt>
                <c:pt idx="1">
                  <c:v>1.0579487082185717</c:v>
                </c:pt>
                <c:pt idx="2">
                  <c:v>1.1685015494213062</c:v>
                </c:pt>
                <c:pt idx="3">
                  <c:v>0.83763551929842739</c:v>
                </c:pt>
              </c:numCache>
            </c:numRef>
          </c:val>
        </c:ser>
        <c:ser>
          <c:idx val="1"/>
          <c:order val="1"/>
          <c:tx>
            <c:v>trazia</c:v>
          </c:tx>
          <c:invertIfNegative val="0"/>
          <c:val>
            <c:numRef>
              <c:f>('2015'!$D$8,'2015'!$G$8,'2015'!$J$8,'2015'!$M$8)</c:f>
              <c:numCache>
                <c:formatCode>0%</c:formatCode>
                <c:ptCount val="4"/>
                <c:pt idx="0">
                  <c:v>0.84531590413943358</c:v>
                </c:pt>
                <c:pt idx="1">
                  <c:v>0.84491978609625673</c:v>
                </c:pt>
                <c:pt idx="2">
                  <c:v>1</c:v>
                </c:pt>
                <c:pt idx="3">
                  <c:v>1.3143196672608437</c:v>
                </c:pt>
              </c:numCache>
            </c:numRef>
          </c:val>
        </c:ser>
        <c:ser>
          <c:idx val="2"/>
          <c:order val="2"/>
          <c:tx>
            <c:strRef>
              <c:f>'2015'!$A$11</c:f>
              <c:strCache>
                <c:ptCount val="1"/>
                <c:pt idx="0">
                  <c:v>wasp</c:v>
                </c:pt>
              </c:strCache>
            </c:strRef>
          </c:tx>
          <c:invertIfNegative val="0"/>
          <c:val>
            <c:numRef>
              <c:f>('2015'!$D$11,'2015'!$G$11,'2015'!$J$11,'2015'!$M$11)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0.66666666666666663</c:v>
                </c:pt>
              </c:numCache>
            </c:numRef>
          </c:val>
        </c:ser>
        <c:ser>
          <c:idx val="3"/>
          <c:order val="3"/>
          <c:tx>
            <c:v>cps</c:v>
          </c:tx>
          <c:invertIfNegative val="0"/>
          <c:val>
            <c:numRef>
              <c:f>('2015'!$D$12,'2015'!$G$12,'2015'!$J$12,'2015'!$M$12)</c:f>
              <c:numCache>
                <c:formatCode>0%</c:formatCode>
                <c:ptCount val="4"/>
                <c:pt idx="0">
                  <c:v>0.97435897435897434</c:v>
                </c:pt>
                <c:pt idx="1">
                  <c:v>1.5496098104793756</c:v>
                </c:pt>
                <c:pt idx="2">
                  <c:v>0.16987843074799597</c:v>
                </c:pt>
                <c:pt idx="3">
                  <c:v>1.1026798035493686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67136"/>
        <c:axId val="91337216"/>
      </c:barChart>
      <c:catAx>
        <c:axId val="10306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91337216"/>
        <c:crosses val="autoZero"/>
        <c:auto val="1"/>
        <c:lblAlgn val="ctr"/>
        <c:lblOffset val="100"/>
        <c:noMultiLvlLbl val="0"/>
      </c:catAx>
      <c:valAx>
        <c:axId val="91337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067136"/>
        <c:crosses val="autoZero"/>
        <c:crossBetween val="between"/>
      </c:valAx>
      <c:spPr>
        <a:solidFill>
          <a:schemeClr val="bg1">
            <a:lumMod val="85000"/>
            <a:alpha val="45000"/>
          </a:schemeClr>
        </a:solidFill>
      </c:spPr>
    </c:plotArea>
    <c:legend>
      <c:legendPos val="r"/>
      <c:layout/>
      <c:overlay val="0"/>
      <c:txPr>
        <a:bodyPr/>
        <a:lstStyle/>
        <a:p>
          <a:pPr>
            <a:defRPr sz="700"/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85000"/>
        <a:alpha val="71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18</xdr:row>
      <xdr:rowOff>28575</xdr:rowOff>
    </xdr:from>
    <xdr:to>
      <xdr:col>15</xdr:col>
      <xdr:colOff>600074</xdr:colOff>
      <xdr:row>26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4_TRAZIA%20Formacion%20y%20Gestion/1_CONTABILIDAD/LIBROS%20REGISTRO%202015_TRAZ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_CONTABILIDAD/LIBROS%20REGISTRO%202015_EXTEND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Cloud/cps-arquitectura/20_CONTABILIDAD/LIBROS%20REGISTRO%202015_EXTENDED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Cloud/cps-arquitectura/104_TRAZIA%20Formacion%20y%20Gestion/1_CONTABILIDAD/LIBROS%20REGISTRO%202016_TRAZI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Cloud/cps-arquitectura/20_CONTABILIDAD/LIBROS%20REGISTRO%202016_EXTENDE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Cloud/cps-arquitectura/104_TRAZIA%20Formacion%20y%20Gestion/1_CONTABILIDAD/LIBROS%20REGISTRO%202017_TRAZI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Cloud/cps-arquitectura/20_CONTABILIDAD/LIBROS%20REGISTRO%202017_EXTENDED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Cloud/cps-arquitectura/104_TRAZIA%20Formacion%20y%20Gestion/1_CONTABILIDAD/LIBROS%20REGISTRO%202018_TRAZIA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S%20REGISTRO%202018_EXTEND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"/>
      <sheetName val="CLIENTES"/>
      <sheetName val="PROVEEDORES"/>
      <sheetName val="CALCULOS"/>
      <sheetName val="MODELO 130"/>
      <sheetName val="MODELO 303"/>
      <sheetName val="MODELO 390"/>
      <sheetName val="IRPF ANUAL"/>
      <sheetName val="MODELO 347"/>
      <sheetName val="FACTURA"/>
      <sheetName val="FACTURA R.EQ"/>
      <sheetName val="Acerca de"/>
      <sheetName val="Bienes de Inversión"/>
      <sheetName val="TABLAS AMORTIZACIONES"/>
      <sheetName val="VEHÍCULO"/>
      <sheetName val="DATOS FISCALES"/>
      <sheetName val="Hoja1"/>
    </sheetNames>
    <sheetDataSet>
      <sheetData sheetId="0">
        <row r="2">
          <cell r="E2" t="str">
            <v>KONE ELEVADORES, S.A.</v>
          </cell>
          <cell r="F2">
            <v>2350</v>
          </cell>
          <cell r="N2">
            <v>1</v>
          </cell>
        </row>
        <row r="3">
          <cell r="E3" t="str">
            <v>KONE ELEVADORES, S.A.</v>
          </cell>
          <cell r="F3">
            <v>2950</v>
          </cell>
          <cell r="N3">
            <v>1</v>
          </cell>
        </row>
        <row r="4">
          <cell r="E4" t="str">
            <v>COLEGIO TERRITORIAL</v>
          </cell>
          <cell r="F4">
            <v>1250</v>
          </cell>
          <cell r="N4">
            <v>1</v>
          </cell>
        </row>
        <row r="5">
          <cell r="E5" t="str">
            <v>C.P. AVDA. NARANJOS, 43</v>
          </cell>
          <cell r="F5">
            <v>1175</v>
          </cell>
          <cell r="N5">
            <v>1</v>
          </cell>
        </row>
        <row r="6">
          <cell r="E6" t="str">
            <v>KONE ELEVADORES, S.A.</v>
          </cell>
          <cell r="F6">
            <v>1350</v>
          </cell>
          <cell r="N6">
            <v>2</v>
          </cell>
        </row>
        <row r="7">
          <cell r="E7" t="str">
            <v>KONE ELEVADORES, S.A.</v>
          </cell>
          <cell r="F7">
            <v>1650</v>
          </cell>
          <cell r="N7">
            <v>2</v>
          </cell>
        </row>
        <row r="8">
          <cell r="E8" t="str">
            <v>KONE ELEVADORES, S.A.</v>
          </cell>
          <cell r="F8">
            <v>820</v>
          </cell>
          <cell r="N8">
            <v>2</v>
          </cell>
        </row>
        <row r="9">
          <cell r="E9" t="str">
            <v>C.P. CARD BENLLOCH 37 MISL</v>
          </cell>
          <cell r="F9">
            <v>1185</v>
          </cell>
          <cell r="N9">
            <v>2</v>
          </cell>
        </row>
        <row r="10">
          <cell r="E10" t="str">
            <v>KONE ELEVADORES, S.A.</v>
          </cell>
          <cell r="F10">
            <v>3320</v>
          </cell>
          <cell r="N10">
            <v>2</v>
          </cell>
        </row>
        <row r="11">
          <cell r="E11" t="str">
            <v>KONE ELEVADORES, S.A.</v>
          </cell>
          <cell r="F11">
            <v>1950</v>
          </cell>
          <cell r="N11">
            <v>2</v>
          </cell>
        </row>
        <row r="12">
          <cell r="E12" t="str">
            <v>KONE ELEVADORES, S.A.</v>
          </cell>
          <cell r="F12">
            <v>2250</v>
          </cell>
          <cell r="N12">
            <v>2</v>
          </cell>
        </row>
        <row r="13">
          <cell r="E13" t="str">
            <v>KONE ELEVADORES, S.A.</v>
          </cell>
          <cell r="F13">
            <v>2650</v>
          </cell>
          <cell r="N13">
            <v>3</v>
          </cell>
        </row>
        <row r="14">
          <cell r="E14" t="str">
            <v>KONE ELEVADORES, S.A.</v>
          </cell>
          <cell r="F14">
            <v>2650</v>
          </cell>
          <cell r="N14">
            <v>3</v>
          </cell>
        </row>
        <row r="15">
          <cell r="E15" t="str">
            <v>KONE ELEVADORES, S.A.</v>
          </cell>
          <cell r="F15">
            <v>3000</v>
          </cell>
          <cell r="N15">
            <v>3</v>
          </cell>
        </row>
        <row r="16">
          <cell r="E16" t="str">
            <v>KONE ELEVADORES, S.A.</v>
          </cell>
          <cell r="F16">
            <v>2243.48</v>
          </cell>
          <cell r="N16">
            <v>3</v>
          </cell>
        </row>
        <row r="17">
          <cell r="E17" t="str">
            <v>KONE ELEVADORES, S.A.</v>
          </cell>
          <cell r="F17">
            <v>1500</v>
          </cell>
          <cell r="N17">
            <v>3</v>
          </cell>
        </row>
        <row r="18">
          <cell r="E18" t="str">
            <v>KONE ELEVADORES, S.A.</v>
          </cell>
          <cell r="F18">
            <v>2150</v>
          </cell>
          <cell r="N18">
            <v>3</v>
          </cell>
        </row>
        <row r="19">
          <cell r="E19" t="str">
            <v>KONE ELEVADORES, S.A.</v>
          </cell>
          <cell r="F19">
            <v>3000</v>
          </cell>
          <cell r="N19">
            <v>4</v>
          </cell>
        </row>
        <row r="20">
          <cell r="E20" t="str">
            <v>CDAD. PROP. C/ SAN VICENTE 222</v>
          </cell>
          <cell r="F20">
            <v>965</v>
          </cell>
          <cell r="N20">
            <v>4</v>
          </cell>
        </row>
        <row r="21">
          <cell r="E21" t="str">
            <v>KONE ELEVADORES, S.A.</v>
          </cell>
          <cell r="F21">
            <v>2150</v>
          </cell>
          <cell r="N21">
            <v>4</v>
          </cell>
        </row>
        <row r="22">
          <cell r="E22" t="str">
            <v>COLEGIO TERRITORIAL</v>
          </cell>
          <cell r="F22">
            <v>1800</v>
          </cell>
          <cell r="N22">
            <v>4</v>
          </cell>
        </row>
        <row r="23">
          <cell r="E23" t="str">
            <v>KONE ELEVADORES, S.A.</v>
          </cell>
          <cell r="F23">
            <v>1850</v>
          </cell>
          <cell r="N23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"/>
      <sheetName val="CLIENTES"/>
      <sheetName val="PROVEEDORES"/>
      <sheetName val="CALCULOS"/>
      <sheetName val="MODELO 130"/>
      <sheetName val="MODELO 303"/>
      <sheetName val="MODELO 390"/>
      <sheetName val="IRPF ANUAL"/>
      <sheetName val="MODELO 347"/>
      <sheetName val="FACTURA"/>
      <sheetName val="FACTURA R.EQ"/>
      <sheetName val="Acerca de"/>
      <sheetName val="Bienes de Inversión"/>
      <sheetName val="TABLAS AMORTIZACIONES"/>
      <sheetName val="VEHÍCULO"/>
      <sheetName val="DATOS FISCALES"/>
      <sheetName val="Hoja1"/>
      <sheetName val="Hoja2"/>
    </sheetNames>
    <sheetDataSet>
      <sheetData sheetId="0" refreshError="1">
        <row r="2">
          <cell r="E2" t="str">
            <v>LAURA FERRER FERNANDEZ</v>
          </cell>
          <cell r="F2">
            <v>440</v>
          </cell>
          <cell r="N2">
            <v>1</v>
          </cell>
        </row>
        <row r="3">
          <cell r="E3" t="str">
            <v>JULIA HERNANDEZ BALLESTERO</v>
          </cell>
          <cell r="F3">
            <v>865</v>
          </cell>
          <cell r="N3">
            <v>1</v>
          </cell>
        </row>
        <row r="4">
          <cell r="E4" t="str">
            <v>CDAD. PROP. CADIZ 77</v>
          </cell>
          <cell r="F4">
            <v>925</v>
          </cell>
          <cell r="N4">
            <v>1</v>
          </cell>
        </row>
        <row r="5">
          <cell r="E5" t="str">
            <v>CDAD. PROP. JUNIPERO SERRA 45</v>
          </cell>
          <cell r="F5">
            <v>350</v>
          </cell>
          <cell r="N5">
            <v>1</v>
          </cell>
        </row>
        <row r="6">
          <cell r="E6" t="str">
            <v>PASTOR Y GONZALEZ CONSULTORES S,.L.</v>
          </cell>
          <cell r="F6">
            <v>865</v>
          </cell>
          <cell r="N6">
            <v>1</v>
          </cell>
        </row>
        <row r="7">
          <cell r="E7" t="str">
            <v>THE SEA WASP MKT S.L.</v>
          </cell>
          <cell r="F7">
            <v>850</v>
          </cell>
          <cell r="N7">
            <v>1</v>
          </cell>
        </row>
        <row r="8">
          <cell r="E8" t="str">
            <v>CDAD. PROP. CADIZ 77</v>
          </cell>
          <cell r="F8">
            <v>925</v>
          </cell>
          <cell r="N8">
            <v>1</v>
          </cell>
        </row>
        <row r="9">
          <cell r="E9" t="str">
            <v>THE SEA WASP MKT S.L.</v>
          </cell>
          <cell r="F9">
            <v>850</v>
          </cell>
          <cell r="N9">
            <v>1</v>
          </cell>
        </row>
        <row r="10">
          <cell r="E10" t="str">
            <v>THE SEA WASP MKT S.L.</v>
          </cell>
          <cell r="F10">
            <v>850</v>
          </cell>
          <cell r="N10">
            <v>1</v>
          </cell>
        </row>
        <row r="11">
          <cell r="E11" t="str">
            <v>C.P. ZAMENHOF 9</v>
          </cell>
          <cell r="F11">
            <v>216</v>
          </cell>
          <cell r="N11">
            <v>2</v>
          </cell>
        </row>
        <row r="12">
          <cell r="E12" t="str">
            <v>CONSTRUCCIONES AVIA, S.L.</v>
          </cell>
          <cell r="F12">
            <v>950</v>
          </cell>
          <cell r="N12">
            <v>2</v>
          </cell>
        </row>
        <row r="13">
          <cell r="E13" t="str">
            <v xml:space="preserve">MANOLO GIL, 4 </v>
          </cell>
          <cell r="F13">
            <v>1863</v>
          </cell>
          <cell r="N13">
            <v>2</v>
          </cell>
        </row>
        <row r="14">
          <cell r="E14" t="str">
            <v>FRANCISCO MOLTÓ LACROIX</v>
          </cell>
          <cell r="F14">
            <v>200</v>
          </cell>
          <cell r="N14">
            <v>2</v>
          </cell>
        </row>
        <row r="15">
          <cell r="E15" t="str">
            <v>THE SEA WASP MKT S.L.</v>
          </cell>
          <cell r="F15">
            <v>850</v>
          </cell>
          <cell r="N15">
            <v>2</v>
          </cell>
        </row>
        <row r="16">
          <cell r="E16" t="str">
            <v>AVDA. PUERTO 222</v>
          </cell>
          <cell r="F16">
            <v>345</v>
          </cell>
          <cell r="N16">
            <v>2</v>
          </cell>
        </row>
        <row r="17">
          <cell r="E17" t="str">
            <v>CRISTO GRAO 8</v>
          </cell>
          <cell r="F17">
            <v>828</v>
          </cell>
          <cell r="N17">
            <v>2</v>
          </cell>
        </row>
        <row r="18">
          <cell r="E18" t="str">
            <v>C.P. PEDRO VALENCIA 22</v>
          </cell>
          <cell r="F18">
            <v>1932</v>
          </cell>
          <cell r="N18">
            <v>2</v>
          </cell>
        </row>
        <row r="19">
          <cell r="E19" t="str">
            <v>C.P. AV. PUERTO 222</v>
          </cell>
          <cell r="F19">
            <v>345</v>
          </cell>
          <cell r="N19">
            <v>2</v>
          </cell>
        </row>
        <row r="20">
          <cell r="E20" t="str">
            <v>C.P. AV.NARANJOS 43</v>
          </cell>
          <cell r="F20">
            <v>966</v>
          </cell>
          <cell r="N20">
            <v>2</v>
          </cell>
        </row>
        <row r="21">
          <cell r="E21" t="str">
            <v>THE SEA WASP MKT S.L.</v>
          </cell>
          <cell r="F21">
            <v>850</v>
          </cell>
          <cell r="N21">
            <v>2</v>
          </cell>
        </row>
        <row r="22">
          <cell r="E22" t="str">
            <v>THE SEA WASP MKT S.L.</v>
          </cell>
          <cell r="F22">
            <v>850</v>
          </cell>
          <cell r="N22">
            <v>2</v>
          </cell>
        </row>
        <row r="23">
          <cell r="E23" t="str">
            <v>THE SEA WASP MKT S.L.</v>
          </cell>
          <cell r="F23">
            <v>850</v>
          </cell>
          <cell r="N23">
            <v>3</v>
          </cell>
        </row>
        <row r="24">
          <cell r="E24" t="str">
            <v>THE SEA WASP MKT S.L.</v>
          </cell>
          <cell r="F24">
            <v>850</v>
          </cell>
          <cell r="N24">
            <v>3</v>
          </cell>
        </row>
        <row r="25">
          <cell r="E25" t="str">
            <v>THE SEA WASP MKT S.L.</v>
          </cell>
          <cell r="F25">
            <v>850</v>
          </cell>
          <cell r="N25">
            <v>3</v>
          </cell>
        </row>
        <row r="26">
          <cell r="E26" t="str">
            <v xml:space="preserve">C.P. SANTO DOMINGO 6 </v>
          </cell>
          <cell r="F26">
            <v>800</v>
          </cell>
          <cell r="N26">
            <v>3</v>
          </cell>
        </row>
        <row r="27">
          <cell r="E27" t="str">
            <v>HPR ARQUITECTURA E INGENIERIA</v>
          </cell>
          <cell r="F27">
            <v>850</v>
          </cell>
          <cell r="N27">
            <v>4</v>
          </cell>
        </row>
        <row r="28">
          <cell r="E28" t="str">
            <v>C.P. MAGNOLIAS, 4</v>
          </cell>
          <cell r="F28">
            <v>900</v>
          </cell>
          <cell r="N28">
            <v>4</v>
          </cell>
        </row>
        <row r="29">
          <cell r="E29" t="str">
            <v>C.P. SAN ANDRES, 41</v>
          </cell>
          <cell r="F29">
            <v>755</v>
          </cell>
          <cell r="N29">
            <v>4</v>
          </cell>
        </row>
        <row r="30">
          <cell r="E30" t="str">
            <v>C.P. PORTUGAL 5-7 GARAJES</v>
          </cell>
          <cell r="F30">
            <v>925</v>
          </cell>
          <cell r="N30">
            <v>4</v>
          </cell>
        </row>
        <row r="31">
          <cell r="E31" t="str">
            <v>SAN ANDRES, 41</v>
          </cell>
          <cell r="F31">
            <v>1580</v>
          </cell>
          <cell r="N31">
            <v>4</v>
          </cell>
        </row>
        <row r="32">
          <cell r="E32" t="str">
            <v>THE SEA WASP MKT S.L.</v>
          </cell>
          <cell r="F32">
            <v>850</v>
          </cell>
          <cell r="N32">
            <v>4</v>
          </cell>
        </row>
        <row r="33">
          <cell r="E33" t="str">
            <v>C.P. PUEBLA VALVERDE 6</v>
          </cell>
          <cell r="F33">
            <v>1000</v>
          </cell>
          <cell r="N33">
            <v>4</v>
          </cell>
        </row>
        <row r="34">
          <cell r="E34" t="str">
            <v>THE SEA WASP MKT S.L.</v>
          </cell>
          <cell r="F34">
            <v>850</v>
          </cell>
          <cell r="N34">
            <v>4</v>
          </cell>
        </row>
        <row r="35">
          <cell r="E35" t="str">
            <v>C.P. PUEBLA VALVERDE 6</v>
          </cell>
          <cell r="F35">
            <v>1000</v>
          </cell>
          <cell r="N35">
            <v>4</v>
          </cell>
        </row>
        <row r="36">
          <cell r="E36" t="str">
            <v>C.P. ALMACERA, 4</v>
          </cell>
          <cell r="F36">
            <v>1745</v>
          </cell>
          <cell r="N36">
            <v>4</v>
          </cell>
        </row>
        <row r="37">
          <cell r="E37" t="str">
            <v>C.P. ALMACERA, 4</v>
          </cell>
          <cell r="F37">
            <v>1394.21</v>
          </cell>
          <cell r="N37">
            <v>4</v>
          </cell>
        </row>
        <row r="38">
          <cell r="E38" t="str">
            <v>TRAZIA FORMACION Y GESTION, S.L.</v>
          </cell>
          <cell r="F38">
            <v>10000</v>
          </cell>
          <cell r="N38">
            <v>4</v>
          </cell>
        </row>
        <row r="39">
          <cell r="E39">
            <v>0</v>
          </cell>
          <cell r="F39">
            <v>0</v>
          </cell>
          <cell r="N39" t="str">
            <v/>
          </cell>
        </row>
        <row r="40">
          <cell r="E40" t="str">
            <v>TOTAL 2015</v>
          </cell>
          <cell r="F40">
            <v>42314.21</v>
          </cell>
          <cell r="N40">
            <v>0</v>
          </cell>
        </row>
        <row r="41">
          <cell r="E41">
            <v>0</v>
          </cell>
          <cell r="F41">
            <v>0</v>
          </cell>
          <cell r="N41" t="str">
            <v/>
          </cell>
        </row>
        <row r="42">
          <cell r="E42">
            <v>0</v>
          </cell>
          <cell r="F42">
            <v>0</v>
          </cell>
          <cell r="N42" t="str">
            <v/>
          </cell>
        </row>
        <row r="43">
          <cell r="E43">
            <v>0</v>
          </cell>
          <cell r="F43">
            <v>0</v>
          </cell>
          <cell r="N43" t="str">
            <v/>
          </cell>
        </row>
        <row r="44">
          <cell r="E44">
            <v>0</v>
          </cell>
          <cell r="F44">
            <v>0</v>
          </cell>
          <cell r="N44" t="str">
            <v/>
          </cell>
        </row>
        <row r="45">
          <cell r="E45">
            <v>0</v>
          </cell>
          <cell r="F45">
            <v>0</v>
          </cell>
          <cell r="N45" t="str">
            <v/>
          </cell>
        </row>
        <row r="46">
          <cell r="E46">
            <v>0</v>
          </cell>
          <cell r="F46">
            <v>0</v>
          </cell>
          <cell r="N46" t="str">
            <v/>
          </cell>
        </row>
        <row r="47">
          <cell r="E47">
            <v>0</v>
          </cell>
          <cell r="F47">
            <v>0</v>
          </cell>
          <cell r="N47" t="str">
            <v/>
          </cell>
        </row>
        <row r="48">
          <cell r="E48">
            <v>0</v>
          </cell>
          <cell r="F48">
            <v>0</v>
          </cell>
          <cell r="N48" t="str">
            <v/>
          </cell>
        </row>
        <row r="49">
          <cell r="E49">
            <v>0</v>
          </cell>
          <cell r="F49">
            <v>0</v>
          </cell>
          <cell r="N49" t="str">
            <v/>
          </cell>
        </row>
        <row r="50">
          <cell r="E50">
            <v>0</v>
          </cell>
          <cell r="F50">
            <v>0</v>
          </cell>
          <cell r="N50" t="str">
            <v/>
          </cell>
        </row>
        <row r="51">
          <cell r="E51">
            <v>0</v>
          </cell>
          <cell r="F51">
            <v>0</v>
          </cell>
          <cell r="N51" t="str">
            <v/>
          </cell>
        </row>
        <row r="52">
          <cell r="E52">
            <v>0</v>
          </cell>
          <cell r="F52">
            <v>0</v>
          </cell>
          <cell r="N52" t="str">
            <v/>
          </cell>
        </row>
        <row r="53">
          <cell r="E53">
            <v>0</v>
          </cell>
          <cell r="F53">
            <v>0</v>
          </cell>
          <cell r="N53" t="str">
            <v/>
          </cell>
        </row>
        <row r="54">
          <cell r="E54">
            <v>0</v>
          </cell>
          <cell r="F54">
            <v>0</v>
          </cell>
          <cell r="N54" t="str">
            <v/>
          </cell>
        </row>
        <row r="55">
          <cell r="E55">
            <v>0</v>
          </cell>
          <cell r="F55">
            <v>0</v>
          </cell>
          <cell r="N55" t="str">
            <v/>
          </cell>
        </row>
        <row r="56">
          <cell r="E56">
            <v>0</v>
          </cell>
          <cell r="F56">
            <v>0</v>
          </cell>
          <cell r="N56" t="str">
            <v/>
          </cell>
        </row>
        <row r="57">
          <cell r="E57">
            <v>0</v>
          </cell>
          <cell r="F57">
            <v>0</v>
          </cell>
          <cell r="N57" t="str">
            <v/>
          </cell>
        </row>
        <row r="58">
          <cell r="E58">
            <v>0</v>
          </cell>
          <cell r="F58">
            <v>0</v>
          </cell>
          <cell r="N58" t="str">
            <v/>
          </cell>
        </row>
        <row r="59">
          <cell r="E59">
            <v>0</v>
          </cell>
          <cell r="F59">
            <v>0</v>
          </cell>
          <cell r="N59" t="str">
            <v/>
          </cell>
        </row>
        <row r="60">
          <cell r="E60">
            <v>0</v>
          </cell>
          <cell r="F60">
            <v>0</v>
          </cell>
          <cell r="N60" t="str">
            <v/>
          </cell>
        </row>
        <row r="61">
          <cell r="E61">
            <v>0</v>
          </cell>
          <cell r="F61">
            <v>0</v>
          </cell>
          <cell r="N61" t="str">
            <v/>
          </cell>
        </row>
        <row r="62">
          <cell r="E62">
            <v>0</v>
          </cell>
          <cell r="F62">
            <v>0</v>
          </cell>
          <cell r="N62" t="str">
            <v/>
          </cell>
        </row>
        <row r="63">
          <cell r="E63">
            <v>0</v>
          </cell>
          <cell r="F63">
            <v>0</v>
          </cell>
          <cell r="N63" t="str">
            <v/>
          </cell>
        </row>
        <row r="64">
          <cell r="E64">
            <v>0</v>
          </cell>
          <cell r="F64">
            <v>0</v>
          </cell>
          <cell r="N64" t="str">
            <v/>
          </cell>
        </row>
        <row r="65">
          <cell r="E65">
            <v>0</v>
          </cell>
          <cell r="F65">
            <v>0</v>
          </cell>
          <cell r="N65" t="str">
            <v/>
          </cell>
        </row>
        <row r="66">
          <cell r="E66">
            <v>0</v>
          </cell>
          <cell r="F66">
            <v>0</v>
          </cell>
          <cell r="N66" t="str">
            <v/>
          </cell>
        </row>
        <row r="67">
          <cell r="E67">
            <v>0</v>
          </cell>
          <cell r="F67">
            <v>0</v>
          </cell>
          <cell r="N67" t="str">
            <v/>
          </cell>
        </row>
        <row r="68">
          <cell r="E68">
            <v>0</v>
          </cell>
          <cell r="F68">
            <v>0</v>
          </cell>
          <cell r="N68" t="str">
            <v/>
          </cell>
        </row>
        <row r="69">
          <cell r="E69">
            <v>0</v>
          </cell>
          <cell r="F69">
            <v>0</v>
          </cell>
          <cell r="N69" t="str">
            <v/>
          </cell>
        </row>
        <row r="70">
          <cell r="E70">
            <v>0</v>
          </cell>
          <cell r="F70">
            <v>0</v>
          </cell>
          <cell r="N70" t="str">
            <v/>
          </cell>
        </row>
        <row r="71">
          <cell r="E71">
            <v>0</v>
          </cell>
          <cell r="F71">
            <v>0</v>
          </cell>
          <cell r="N71" t="str">
            <v/>
          </cell>
        </row>
        <row r="72">
          <cell r="E72">
            <v>0</v>
          </cell>
          <cell r="F72">
            <v>0</v>
          </cell>
          <cell r="N72" t="str">
            <v/>
          </cell>
        </row>
        <row r="73">
          <cell r="E73">
            <v>0</v>
          </cell>
          <cell r="F73">
            <v>0</v>
          </cell>
          <cell r="N73" t="str">
            <v/>
          </cell>
        </row>
        <row r="74">
          <cell r="E74">
            <v>0</v>
          </cell>
          <cell r="F74">
            <v>0</v>
          </cell>
          <cell r="N74" t="str">
            <v/>
          </cell>
        </row>
        <row r="75">
          <cell r="E75">
            <v>0</v>
          </cell>
          <cell r="F75">
            <v>0</v>
          </cell>
          <cell r="N75" t="str">
            <v/>
          </cell>
        </row>
        <row r="76">
          <cell r="E76">
            <v>0</v>
          </cell>
          <cell r="F76">
            <v>0</v>
          </cell>
          <cell r="N76" t="str">
            <v/>
          </cell>
        </row>
        <row r="77">
          <cell r="E77">
            <v>0</v>
          </cell>
          <cell r="F77">
            <v>0</v>
          </cell>
          <cell r="N77" t="str">
            <v/>
          </cell>
        </row>
        <row r="78">
          <cell r="E78">
            <v>0</v>
          </cell>
          <cell r="F78">
            <v>0</v>
          </cell>
          <cell r="N78" t="str">
            <v/>
          </cell>
        </row>
        <row r="79">
          <cell r="E79">
            <v>0</v>
          </cell>
          <cell r="F79">
            <v>0</v>
          </cell>
          <cell r="N79" t="str">
            <v/>
          </cell>
        </row>
        <row r="80">
          <cell r="E80">
            <v>0</v>
          </cell>
          <cell r="F80">
            <v>0</v>
          </cell>
          <cell r="N80" t="str">
            <v/>
          </cell>
        </row>
        <row r="81">
          <cell r="E81">
            <v>0</v>
          </cell>
          <cell r="F81">
            <v>0</v>
          </cell>
          <cell r="N81" t="str">
            <v/>
          </cell>
        </row>
        <row r="82">
          <cell r="E82">
            <v>0</v>
          </cell>
          <cell r="F82">
            <v>0</v>
          </cell>
          <cell r="N82" t="str">
            <v/>
          </cell>
        </row>
        <row r="83">
          <cell r="E83">
            <v>0</v>
          </cell>
          <cell r="F83">
            <v>0</v>
          </cell>
          <cell r="N83" t="str">
            <v/>
          </cell>
        </row>
        <row r="84">
          <cell r="E84">
            <v>0</v>
          </cell>
          <cell r="F84">
            <v>0</v>
          </cell>
          <cell r="N84" t="str">
            <v/>
          </cell>
        </row>
        <row r="85">
          <cell r="E85">
            <v>0</v>
          </cell>
          <cell r="F85">
            <v>0</v>
          </cell>
          <cell r="N85" t="str">
            <v/>
          </cell>
        </row>
        <row r="86">
          <cell r="E86">
            <v>0</v>
          </cell>
          <cell r="F86">
            <v>0</v>
          </cell>
          <cell r="N86" t="str">
            <v/>
          </cell>
        </row>
        <row r="87">
          <cell r="E87">
            <v>0</v>
          </cell>
          <cell r="F87">
            <v>0</v>
          </cell>
          <cell r="N87" t="str">
            <v/>
          </cell>
        </row>
        <row r="88">
          <cell r="E88">
            <v>0</v>
          </cell>
          <cell r="F88">
            <v>0</v>
          </cell>
          <cell r="N88" t="str">
            <v/>
          </cell>
        </row>
        <row r="89">
          <cell r="E89">
            <v>0</v>
          </cell>
          <cell r="F89">
            <v>0</v>
          </cell>
          <cell r="N89" t="str">
            <v/>
          </cell>
        </row>
        <row r="90">
          <cell r="E90">
            <v>0</v>
          </cell>
          <cell r="F90">
            <v>0</v>
          </cell>
          <cell r="N90" t="str">
            <v/>
          </cell>
        </row>
        <row r="91">
          <cell r="E91">
            <v>0</v>
          </cell>
          <cell r="F91">
            <v>0</v>
          </cell>
          <cell r="N91" t="str">
            <v/>
          </cell>
        </row>
        <row r="92">
          <cell r="E92">
            <v>0</v>
          </cell>
          <cell r="F92">
            <v>0</v>
          </cell>
          <cell r="N92" t="str">
            <v/>
          </cell>
        </row>
        <row r="93">
          <cell r="E93">
            <v>0</v>
          </cell>
          <cell r="F93">
            <v>0</v>
          </cell>
          <cell r="N93" t="str">
            <v/>
          </cell>
        </row>
        <row r="94">
          <cell r="E94">
            <v>0</v>
          </cell>
          <cell r="F94">
            <v>0</v>
          </cell>
          <cell r="N94" t="str">
            <v/>
          </cell>
        </row>
        <row r="95">
          <cell r="E95">
            <v>0</v>
          </cell>
          <cell r="F95">
            <v>0</v>
          </cell>
          <cell r="N95" t="str">
            <v/>
          </cell>
        </row>
        <row r="96">
          <cell r="E96">
            <v>0</v>
          </cell>
          <cell r="F96">
            <v>0</v>
          </cell>
          <cell r="N96" t="str">
            <v/>
          </cell>
        </row>
        <row r="97">
          <cell r="E97">
            <v>0</v>
          </cell>
          <cell r="F97">
            <v>0</v>
          </cell>
          <cell r="N97" t="str">
            <v/>
          </cell>
        </row>
        <row r="98">
          <cell r="E98">
            <v>0</v>
          </cell>
          <cell r="F98">
            <v>0</v>
          </cell>
          <cell r="N98" t="str">
            <v/>
          </cell>
        </row>
        <row r="99">
          <cell r="E99">
            <v>0</v>
          </cell>
          <cell r="F99">
            <v>0</v>
          </cell>
          <cell r="N99" t="str">
            <v/>
          </cell>
        </row>
        <row r="100">
          <cell r="E100">
            <v>0</v>
          </cell>
          <cell r="F100">
            <v>0</v>
          </cell>
          <cell r="N10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"/>
      <sheetName val="CLIENTES"/>
      <sheetName val="PROVEEDORES"/>
      <sheetName val="CALCULOS"/>
      <sheetName val="MODELO 130"/>
      <sheetName val="MODELO 303"/>
      <sheetName val="MODELO 390"/>
      <sheetName val="IRPF ANUAL"/>
      <sheetName val="MODELO 347"/>
      <sheetName val="FACTURA"/>
      <sheetName val="FACTURA R.EQ"/>
      <sheetName val="Acerca de"/>
      <sheetName val="Bienes de Inversión"/>
      <sheetName val="TABLAS AMORTIZACIONES"/>
      <sheetName val="VEHÍCULO"/>
      <sheetName val="DATOS FISCALES"/>
      <sheetName val="Hoja1"/>
    </sheetNames>
    <sheetDataSet>
      <sheetData sheetId="0">
        <row r="2">
          <cell r="E2" t="str">
            <v>LAURA FERRER FERNANDEZ</v>
          </cell>
          <cell r="F2">
            <v>440</v>
          </cell>
          <cell r="N2">
            <v>1</v>
          </cell>
        </row>
        <row r="3">
          <cell r="E3" t="str">
            <v>JULIA HERNANDEZ BALLESTERO</v>
          </cell>
          <cell r="F3">
            <v>865</v>
          </cell>
          <cell r="N3">
            <v>1</v>
          </cell>
        </row>
        <row r="4">
          <cell r="E4" t="str">
            <v>CDAD. PROP. CADIZ 77</v>
          </cell>
          <cell r="F4">
            <v>925</v>
          </cell>
          <cell r="N4">
            <v>1</v>
          </cell>
        </row>
        <row r="5">
          <cell r="E5" t="str">
            <v>CDAD. PROP. JUNIPERO SERRA 45</v>
          </cell>
          <cell r="F5">
            <v>350</v>
          </cell>
          <cell r="N5">
            <v>1</v>
          </cell>
        </row>
        <row r="6">
          <cell r="E6" t="str">
            <v>PASTOR Y GONZALEZ CONSULTORES S,.L.</v>
          </cell>
          <cell r="F6">
            <v>865</v>
          </cell>
          <cell r="N6">
            <v>1</v>
          </cell>
        </row>
        <row r="7">
          <cell r="E7" t="str">
            <v>THE SEA WASP MKT S.L.</v>
          </cell>
          <cell r="F7">
            <v>850</v>
          </cell>
          <cell r="N7">
            <v>1</v>
          </cell>
        </row>
        <row r="8">
          <cell r="E8" t="str">
            <v>CDAD. PROP. CADIZ 77</v>
          </cell>
          <cell r="F8">
            <v>925</v>
          </cell>
          <cell r="N8">
            <v>1</v>
          </cell>
        </row>
        <row r="9">
          <cell r="E9" t="str">
            <v>THE SEA WASP MKT S.L.</v>
          </cell>
          <cell r="F9">
            <v>850</v>
          </cell>
          <cell r="N9">
            <v>1</v>
          </cell>
        </row>
        <row r="10">
          <cell r="E10" t="str">
            <v>THE SEA WASP MKT S.L.</v>
          </cell>
          <cell r="F10">
            <v>850</v>
          </cell>
          <cell r="N10">
            <v>1</v>
          </cell>
        </row>
        <row r="11">
          <cell r="E11" t="str">
            <v>C.P. ZAMENHOF 9</v>
          </cell>
          <cell r="F11">
            <v>216</v>
          </cell>
          <cell r="N11">
            <v>2</v>
          </cell>
        </row>
        <row r="12">
          <cell r="E12" t="str">
            <v>CONSTRUCCIONES AVIA, S.L.</v>
          </cell>
          <cell r="F12">
            <v>950</v>
          </cell>
          <cell r="N12">
            <v>2</v>
          </cell>
        </row>
        <row r="13">
          <cell r="E13" t="str">
            <v xml:space="preserve">MANOLO GIL, 4 </v>
          </cell>
          <cell r="F13">
            <v>1863</v>
          </cell>
          <cell r="N13">
            <v>2</v>
          </cell>
        </row>
        <row r="14">
          <cell r="E14" t="str">
            <v>FRANCISCO MOLTÓ LACROIX</v>
          </cell>
          <cell r="F14">
            <v>200</v>
          </cell>
          <cell r="N14">
            <v>2</v>
          </cell>
        </row>
        <row r="15">
          <cell r="E15" t="str">
            <v>THE SEA WASP MKT S.L.</v>
          </cell>
          <cell r="F15">
            <v>850</v>
          </cell>
          <cell r="N15">
            <v>2</v>
          </cell>
        </row>
        <row r="16">
          <cell r="E16" t="str">
            <v>AVDA. PUERTO 222</v>
          </cell>
          <cell r="F16">
            <v>345</v>
          </cell>
          <cell r="N16">
            <v>2</v>
          </cell>
        </row>
        <row r="17">
          <cell r="E17" t="str">
            <v>CRISTO GRAO 8</v>
          </cell>
          <cell r="F17">
            <v>828</v>
          </cell>
          <cell r="N17">
            <v>2</v>
          </cell>
        </row>
        <row r="18">
          <cell r="E18" t="str">
            <v>C.P. PEDRO VALENCIA 22</v>
          </cell>
          <cell r="F18">
            <v>1932</v>
          </cell>
          <cell r="N18">
            <v>2</v>
          </cell>
        </row>
        <row r="19">
          <cell r="E19" t="str">
            <v>C.P. AV. PUERTO 222</v>
          </cell>
          <cell r="F19">
            <v>345</v>
          </cell>
          <cell r="N19">
            <v>2</v>
          </cell>
        </row>
        <row r="20">
          <cell r="E20" t="str">
            <v>C.P. AV.NARANJOS 43</v>
          </cell>
          <cell r="F20">
            <v>966</v>
          </cell>
          <cell r="N20">
            <v>2</v>
          </cell>
        </row>
        <row r="21">
          <cell r="E21" t="str">
            <v>THE SEA WASP MKT S.L.</v>
          </cell>
          <cell r="F21">
            <v>850</v>
          </cell>
          <cell r="N21">
            <v>2</v>
          </cell>
        </row>
        <row r="22">
          <cell r="E22" t="str">
            <v>THE SEA WASP MKT S.L.</v>
          </cell>
          <cell r="F22">
            <v>850</v>
          </cell>
          <cell r="N22">
            <v>2</v>
          </cell>
        </row>
        <row r="23">
          <cell r="E23" t="str">
            <v>THE SEA WASP MKT S.L.</v>
          </cell>
          <cell r="F23">
            <v>850</v>
          </cell>
          <cell r="N23">
            <v>3</v>
          </cell>
        </row>
        <row r="24">
          <cell r="E24" t="str">
            <v>THE SEA WASP MKT S.L.</v>
          </cell>
          <cell r="F24">
            <v>850</v>
          </cell>
          <cell r="N24">
            <v>3</v>
          </cell>
        </row>
        <row r="25">
          <cell r="E25" t="str">
            <v>THE SEA WASP MKT S.L.</v>
          </cell>
          <cell r="F25">
            <v>850</v>
          </cell>
          <cell r="N25">
            <v>3</v>
          </cell>
        </row>
        <row r="26">
          <cell r="E26" t="str">
            <v xml:space="preserve">C.P. SANTO DOMINGO 6 </v>
          </cell>
          <cell r="F26">
            <v>800</v>
          </cell>
          <cell r="N26">
            <v>3</v>
          </cell>
        </row>
        <row r="27">
          <cell r="E27" t="str">
            <v>HPR ARQUITECTURA E INGENIERIA</v>
          </cell>
          <cell r="F27">
            <v>850</v>
          </cell>
          <cell r="N27">
            <v>4</v>
          </cell>
        </row>
        <row r="28">
          <cell r="E28" t="str">
            <v>C.P. MAGNOLIAS, 4</v>
          </cell>
          <cell r="F28">
            <v>900</v>
          </cell>
          <cell r="N28">
            <v>4</v>
          </cell>
        </row>
        <row r="29">
          <cell r="E29" t="str">
            <v>C.P. SAN ANDRES, 41</v>
          </cell>
          <cell r="F29">
            <v>755</v>
          </cell>
          <cell r="N29">
            <v>4</v>
          </cell>
        </row>
        <row r="30">
          <cell r="E30" t="str">
            <v>C.P. PORTUGAL 5-7 GARAJES</v>
          </cell>
          <cell r="F30">
            <v>925</v>
          </cell>
          <cell r="N30">
            <v>4</v>
          </cell>
        </row>
        <row r="31">
          <cell r="E31" t="str">
            <v>SAN ANDRES, 41</v>
          </cell>
          <cell r="F31">
            <v>1580</v>
          </cell>
          <cell r="N31">
            <v>4</v>
          </cell>
        </row>
        <row r="32">
          <cell r="E32" t="str">
            <v>THE SEA WASP MKT S.L.</v>
          </cell>
          <cell r="F32">
            <v>850</v>
          </cell>
          <cell r="N32">
            <v>4</v>
          </cell>
        </row>
        <row r="33">
          <cell r="E33" t="str">
            <v>C.P. PUEBLA VALVERDE 6</v>
          </cell>
          <cell r="F33">
            <v>1000</v>
          </cell>
          <cell r="N33">
            <v>4</v>
          </cell>
        </row>
        <row r="34">
          <cell r="E34" t="str">
            <v>THE SEA WASP MKT S.L.</v>
          </cell>
          <cell r="F34">
            <v>850</v>
          </cell>
          <cell r="N34">
            <v>4</v>
          </cell>
        </row>
        <row r="35">
          <cell r="E35" t="str">
            <v>C.P. PUEBLA VALVERDE 6</v>
          </cell>
          <cell r="F35"/>
          <cell r="N35" t="str">
            <v/>
          </cell>
        </row>
        <row r="36">
          <cell r="E36" t="str">
            <v>C.P. ALMACERA, 4</v>
          </cell>
          <cell r="F36">
            <v>1745</v>
          </cell>
          <cell r="N36">
            <v>4</v>
          </cell>
        </row>
        <row r="37">
          <cell r="E37" t="str">
            <v>C.P. ALMACERA, 4</v>
          </cell>
          <cell r="F37">
            <v>1394.21</v>
          </cell>
          <cell r="N37">
            <v>4</v>
          </cell>
        </row>
        <row r="38">
          <cell r="E38" t="str">
            <v>TRAZIA FORMACION Y GESTION, S.L.</v>
          </cell>
          <cell r="F38">
            <v>10000</v>
          </cell>
          <cell r="N38">
            <v>4</v>
          </cell>
        </row>
        <row r="39">
          <cell r="E39"/>
          <cell r="F39"/>
          <cell r="N39" t="str">
            <v/>
          </cell>
        </row>
        <row r="40">
          <cell r="E40" t="str">
            <v>TOTAL 2015</v>
          </cell>
          <cell r="F40">
            <v>41314.21</v>
          </cell>
          <cell r="N40"/>
        </row>
        <row r="41">
          <cell r="E41"/>
          <cell r="F41"/>
          <cell r="N41" t="str">
            <v/>
          </cell>
        </row>
        <row r="42">
          <cell r="E42"/>
          <cell r="F42"/>
          <cell r="N42" t="str">
            <v/>
          </cell>
        </row>
        <row r="43">
          <cell r="E43"/>
          <cell r="F43"/>
          <cell r="N43" t="str">
            <v/>
          </cell>
        </row>
        <row r="44">
          <cell r="E44"/>
          <cell r="F44"/>
          <cell r="N44" t="str">
            <v/>
          </cell>
        </row>
        <row r="45">
          <cell r="E45"/>
          <cell r="F45"/>
          <cell r="N45" t="str">
            <v/>
          </cell>
        </row>
        <row r="46">
          <cell r="E46"/>
          <cell r="F46"/>
          <cell r="N46" t="str">
            <v/>
          </cell>
        </row>
        <row r="47">
          <cell r="E47"/>
          <cell r="F47"/>
          <cell r="N47" t="str">
            <v/>
          </cell>
        </row>
        <row r="48">
          <cell r="E48"/>
          <cell r="F48"/>
          <cell r="N48" t="str">
            <v/>
          </cell>
        </row>
        <row r="49">
          <cell r="E49"/>
          <cell r="F49"/>
          <cell r="N49" t="str">
            <v/>
          </cell>
        </row>
        <row r="50">
          <cell r="E50"/>
          <cell r="F50"/>
          <cell r="N50" t="str">
            <v/>
          </cell>
        </row>
        <row r="51">
          <cell r="E51"/>
          <cell r="F51"/>
          <cell r="N51" t="str">
            <v/>
          </cell>
        </row>
        <row r="52">
          <cell r="E52"/>
          <cell r="F52"/>
          <cell r="N52" t="str">
            <v/>
          </cell>
        </row>
        <row r="53">
          <cell r="E53"/>
          <cell r="F53"/>
          <cell r="N53" t="str">
            <v/>
          </cell>
        </row>
        <row r="54">
          <cell r="E54"/>
          <cell r="F54"/>
          <cell r="N54" t="str">
            <v/>
          </cell>
        </row>
        <row r="55">
          <cell r="E55"/>
          <cell r="F55"/>
          <cell r="N55" t="str">
            <v/>
          </cell>
        </row>
        <row r="56">
          <cell r="E56"/>
          <cell r="F56"/>
          <cell r="N56" t="str">
            <v/>
          </cell>
        </row>
        <row r="57">
          <cell r="E57"/>
          <cell r="F57"/>
          <cell r="N57" t="str">
            <v/>
          </cell>
        </row>
        <row r="58">
          <cell r="E58"/>
          <cell r="F58"/>
          <cell r="N58" t="str">
            <v/>
          </cell>
        </row>
        <row r="59">
          <cell r="E59"/>
          <cell r="F59"/>
          <cell r="N59" t="str">
            <v/>
          </cell>
        </row>
        <row r="60">
          <cell r="E60"/>
          <cell r="F60"/>
          <cell r="N60" t="str">
            <v/>
          </cell>
        </row>
        <row r="61">
          <cell r="E61"/>
          <cell r="F61"/>
          <cell r="N61" t="str">
            <v/>
          </cell>
        </row>
        <row r="62">
          <cell r="E62"/>
          <cell r="F62"/>
          <cell r="N62" t="str">
            <v/>
          </cell>
        </row>
        <row r="63">
          <cell r="E63"/>
          <cell r="F63"/>
          <cell r="N63" t="str">
            <v/>
          </cell>
        </row>
        <row r="64">
          <cell r="E64"/>
          <cell r="F64"/>
          <cell r="N64" t="str">
            <v/>
          </cell>
        </row>
        <row r="65">
          <cell r="E65"/>
          <cell r="F65"/>
          <cell r="N65" t="str">
            <v/>
          </cell>
        </row>
        <row r="66">
          <cell r="E66"/>
          <cell r="F66"/>
          <cell r="N66" t="str">
            <v/>
          </cell>
        </row>
        <row r="67">
          <cell r="E67"/>
          <cell r="F67"/>
          <cell r="N67" t="str">
            <v/>
          </cell>
        </row>
        <row r="68">
          <cell r="E68"/>
          <cell r="F68"/>
          <cell r="N68" t="str">
            <v/>
          </cell>
        </row>
        <row r="69">
          <cell r="E69"/>
          <cell r="F69"/>
          <cell r="N69" t="str">
            <v/>
          </cell>
        </row>
        <row r="70">
          <cell r="E70"/>
          <cell r="F70"/>
          <cell r="N70" t="str">
            <v/>
          </cell>
        </row>
        <row r="71">
          <cell r="E71"/>
          <cell r="F71"/>
          <cell r="N71" t="str">
            <v/>
          </cell>
        </row>
        <row r="72">
          <cell r="E72"/>
          <cell r="F72"/>
          <cell r="N72" t="str">
            <v/>
          </cell>
        </row>
        <row r="73">
          <cell r="E73"/>
          <cell r="F73"/>
          <cell r="N73" t="str">
            <v/>
          </cell>
        </row>
        <row r="74">
          <cell r="E74"/>
          <cell r="F74"/>
          <cell r="N74" t="str">
            <v/>
          </cell>
        </row>
        <row r="75">
          <cell r="E75"/>
          <cell r="F75"/>
          <cell r="N75" t="str">
            <v/>
          </cell>
        </row>
        <row r="76">
          <cell r="E76"/>
          <cell r="F76"/>
          <cell r="N76" t="str">
            <v/>
          </cell>
        </row>
        <row r="77">
          <cell r="E77"/>
          <cell r="F77"/>
          <cell r="N77" t="str">
            <v/>
          </cell>
        </row>
        <row r="78">
          <cell r="E78"/>
          <cell r="F78"/>
          <cell r="N78" t="str">
            <v/>
          </cell>
        </row>
        <row r="79">
          <cell r="E79"/>
          <cell r="F79"/>
          <cell r="N79" t="str">
            <v/>
          </cell>
        </row>
        <row r="80">
          <cell r="E80"/>
          <cell r="F80"/>
          <cell r="N80" t="str">
            <v/>
          </cell>
        </row>
        <row r="81">
          <cell r="E81"/>
          <cell r="F81"/>
          <cell r="N81" t="str">
            <v/>
          </cell>
        </row>
        <row r="82">
          <cell r="E82"/>
          <cell r="F82"/>
          <cell r="N82" t="str">
            <v/>
          </cell>
        </row>
        <row r="83">
          <cell r="E83"/>
          <cell r="F83"/>
          <cell r="N83" t="str">
            <v/>
          </cell>
        </row>
        <row r="84">
          <cell r="E84"/>
          <cell r="F84"/>
          <cell r="N84" t="str">
            <v/>
          </cell>
        </row>
        <row r="85">
          <cell r="E85"/>
          <cell r="F85"/>
          <cell r="N85" t="str">
            <v/>
          </cell>
        </row>
        <row r="86">
          <cell r="E86"/>
          <cell r="F86"/>
          <cell r="N86" t="str">
            <v/>
          </cell>
        </row>
        <row r="87">
          <cell r="E87"/>
          <cell r="F87"/>
          <cell r="N87" t="str">
            <v/>
          </cell>
        </row>
        <row r="88">
          <cell r="E88"/>
          <cell r="F88"/>
          <cell r="N88" t="str">
            <v/>
          </cell>
        </row>
        <row r="89">
          <cell r="E89"/>
          <cell r="F89"/>
          <cell r="N89" t="str">
            <v/>
          </cell>
        </row>
        <row r="90">
          <cell r="E90"/>
          <cell r="F90"/>
          <cell r="N90" t="str">
            <v/>
          </cell>
        </row>
        <row r="91">
          <cell r="E91"/>
          <cell r="F91"/>
          <cell r="N91" t="str">
            <v/>
          </cell>
        </row>
        <row r="92">
          <cell r="E92"/>
          <cell r="F92"/>
          <cell r="N92" t="str">
            <v/>
          </cell>
        </row>
        <row r="93">
          <cell r="E93"/>
          <cell r="F93"/>
          <cell r="N93" t="str">
            <v/>
          </cell>
        </row>
        <row r="94">
          <cell r="E94"/>
          <cell r="F94"/>
          <cell r="N94" t="str">
            <v/>
          </cell>
        </row>
        <row r="95">
          <cell r="E95"/>
          <cell r="F95"/>
          <cell r="N95" t="str">
            <v/>
          </cell>
        </row>
        <row r="96">
          <cell r="E96"/>
          <cell r="F96"/>
          <cell r="N96" t="str">
            <v/>
          </cell>
        </row>
        <row r="97">
          <cell r="E97"/>
          <cell r="F97"/>
          <cell r="N97" t="str">
            <v/>
          </cell>
        </row>
        <row r="98">
          <cell r="E98"/>
          <cell r="F98"/>
          <cell r="N98" t="str">
            <v/>
          </cell>
        </row>
        <row r="99">
          <cell r="E99"/>
          <cell r="F99"/>
          <cell r="N99" t="str">
            <v/>
          </cell>
        </row>
        <row r="100">
          <cell r="E100"/>
          <cell r="F100"/>
          <cell r="N10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.junio-octubre"/>
      <sheetName val="INGRESOS"/>
      <sheetName val="GASTOS"/>
      <sheetName val="CLIENTES"/>
      <sheetName val="PROVEEDORES"/>
      <sheetName val="CALCULOS"/>
      <sheetName val="MODELO 130"/>
      <sheetName val="MODELO 303"/>
      <sheetName val="MODELO 390"/>
      <sheetName val="IRPF ANUAL"/>
      <sheetName val="MODELO 347"/>
      <sheetName val="FACTURA"/>
      <sheetName val="FACTURA R.EQ"/>
      <sheetName val="Acerca de"/>
      <sheetName val="Bienes de Inversión"/>
      <sheetName val="TABLAS AMORTIZACIONES"/>
      <sheetName val="VEHÍCULO"/>
      <sheetName val="DATOS FISCALES"/>
      <sheetName val="Hoja1"/>
      <sheetName val="Hoja2"/>
    </sheetNames>
    <sheetDataSet>
      <sheetData sheetId="0"/>
      <sheetData sheetId="1">
        <row r="2">
          <cell r="E2" t="str">
            <v>KONE ELEVADORES, S.A.</v>
          </cell>
          <cell r="F2">
            <v>1950</v>
          </cell>
          <cell r="N2">
            <v>1</v>
          </cell>
        </row>
        <row r="3">
          <cell r="E3" t="str">
            <v>KONE ELEVADORES, S.A.</v>
          </cell>
          <cell r="F3">
            <v>950</v>
          </cell>
          <cell r="N3">
            <v>1</v>
          </cell>
        </row>
        <row r="4">
          <cell r="E4" t="str">
            <v>KONE ELEVADORES, S.A.</v>
          </cell>
          <cell r="F4">
            <v>1350</v>
          </cell>
          <cell r="N4">
            <v>1</v>
          </cell>
        </row>
        <row r="5">
          <cell r="E5" t="str">
            <v>COLEGIO TERRITORIAL ARQUITECTOS VALENCIA</v>
          </cell>
          <cell r="F5">
            <v>2040</v>
          </cell>
          <cell r="N5">
            <v>1</v>
          </cell>
        </row>
        <row r="6">
          <cell r="E6" t="str">
            <v>KONE ELEVADORES, S.A.</v>
          </cell>
          <cell r="F6">
            <v>1600</v>
          </cell>
          <cell r="N6">
            <v>1</v>
          </cell>
        </row>
        <row r="7">
          <cell r="E7" t="str">
            <v>COLEGIO TERRITORIAL ARQUITECTOS VALENCIA</v>
          </cell>
          <cell r="F7">
            <v>1980</v>
          </cell>
          <cell r="N7">
            <v>1</v>
          </cell>
        </row>
        <row r="8">
          <cell r="E8" t="str">
            <v>KONE ELEVADORES, S.A.</v>
          </cell>
          <cell r="F8">
            <v>1500</v>
          </cell>
          <cell r="N8">
            <v>2</v>
          </cell>
        </row>
        <row r="9">
          <cell r="E9" t="str">
            <v>KONE ELEVADORES, S.A.</v>
          </cell>
          <cell r="F9">
            <v>1900</v>
          </cell>
          <cell r="N9">
            <v>2</v>
          </cell>
        </row>
        <row r="10">
          <cell r="E10" t="str">
            <v>KONE ELEVADORES, S.A.</v>
          </cell>
          <cell r="F10">
            <v>2091</v>
          </cell>
          <cell r="N10">
            <v>2</v>
          </cell>
        </row>
        <row r="11">
          <cell r="E11" t="str">
            <v>KONE ELEVADORES, S.A.</v>
          </cell>
          <cell r="F11">
            <v>2000</v>
          </cell>
          <cell r="N11">
            <v>2</v>
          </cell>
        </row>
        <row r="12">
          <cell r="E12" t="str">
            <v>KONE ELEVADORES, S.A.</v>
          </cell>
          <cell r="F12">
            <v>1800</v>
          </cell>
          <cell r="N12">
            <v>2</v>
          </cell>
        </row>
        <row r="13">
          <cell r="E13" t="str">
            <v>KONE ELEVADORES, S.A.</v>
          </cell>
          <cell r="F13">
            <v>1750</v>
          </cell>
          <cell r="N13">
            <v>2</v>
          </cell>
        </row>
        <row r="14">
          <cell r="E14" t="str">
            <v>KONE ELEVADORES, S.A.</v>
          </cell>
          <cell r="F14">
            <v>1950</v>
          </cell>
          <cell r="N14">
            <v>2</v>
          </cell>
        </row>
        <row r="15">
          <cell r="E15" t="str">
            <v>KONE ELEVADORES, S.A.</v>
          </cell>
          <cell r="F15">
            <v>2150</v>
          </cell>
          <cell r="N15">
            <v>2</v>
          </cell>
        </row>
        <row r="16">
          <cell r="E16" t="str">
            <v>C.P.SAN ANDRÉS, 41</v>
          </cell>
          <cell r="F16">
            <v>1800</v>
          </cell>
          <cell r="N16">
            <v>2</v>
          </cell>
        </row>
        <row r="17">
          <cell r="E17" t="str">
            <v>C.P.ALMÁCERA, 4-IEE</v>
          </cell>
          <cell r="F17">
            <v>1300</v>
          </cell>
          <cell r="N17">
            <v>2</v>
          </cell>
        </row>
        <row r="18">
          <cell r="E18" t="str">
            <v>KONE ELEVADORES, S.A.</v>
          </cell>
          <cell r="F18">
            <v>600</v>
          </cell>
          <cell r="N18">
            <v>2</v>
          </cell>
        </row>
        <row r="19">
          <cell r="E19" t="str">
            <v>KONE ELEVADORES, S.A.</v>
          </cell>
          <cell r="F19">
            <v>2050</v>
          </cell>
          <cell r="N19">
            <v>3</v>
          </cell>
        </row>
        <row r="20">
          <cell r="E20" t="str">
            <v>KONE ELEVADORES, S.A.</v>
          </cell>
          <cell r="F20">
            <v>2150</v>
          </cell>
          <cell r="N20">
            <v>3</v>
          </cell>
        </row>
        <row r="21">
          <cell r="E21" t="str">
            <v>KONE ELEVADORES, S.A.</v>
          </cell>
          <cell r="F21">
            <v>2200</v>
          </cell>
          <cell r="N21">
            <v>3</v>
          </cell>
        </row>
        <row r="22">
          <cell r="E22" t="str">
            <v>KONE ELEVADORES, S.A.</v>
          </cell>
          <cell r="F22">
            <v>2600</v>
          </cell>
          <cell r="N22">
            <v>3</v>
          </cell>
        </row>
        <row r="23">
          <cell r="E23" t="str">
            <v xml:space="preserve">C.E.I. PETER PAN </v>
          </cell>
          <cell r="F23">
            <v>300</v>
          </cell>
          <cell r="N23">
            <v>3</v>
          </cell>
        </row>
        <row r="24">
          <cell r="E24" t="str">
            <v>KONE ELEVADORES, S.A.</v>
          </cell>
          <cell r="F24">
            <v>2250</v>
          </cell>
          <cell r="N24">
            <v>3</v>
          </cell>
        </row>
        <row r="25">
          <cell r="E25" t="str">
            <v>KONE ELEVADORES, S.A.</v>
          </cell>
          <cell r="F25">
            <v>2150</v>
          </cell>
          <cell r="N25">
            <v>3</v>
          </cell>
        </row>
        <row r="26">
          <cell r="E26" t="str">
            <v>KONE ELEVADORES, S.A.</v>
          </cell>
          <cell r="F26">
            <v>800</v>
          </cell>
          <cell r="N26">
            <v>3</v>
          </cell>
        </row>
        <row r="27">
          <cell r="E27" t="str">
            <v>COLEGIO LA SALLE ALCOI</v>
          </cell>
          <cell r="F27">
            <v>2990</v>
          </cell>
          <cell r="N27">
            <v>3</v>
          </cell>
        </row>
        <row r="28">
          <cell r="E28" t="str">
            <v>KONE ELEVADORES, S.A.</v>
          </cell>
          <cell r="F28">
            <v>2250</v>
          </cell>
          <cell r="N28">
            <v>3</v>
          </cell>
        </row>
        <row r="29">
          <cell r="E29" t="str">
            <v>KONE ELEVADORES, S.A.</v>
          </cell>
          <cell r="F29">
            <v>1756</v>
          </cell>
          <cell r="N29">
            <v>3</v>
          </cell>
        </row>
        <row r="30">
          <cell r="E30" t="str">
            <v>KONE ELEVADORES, S.A.</v>
          </cell>
          <cell r="F30">
            <v>2540</v>
          </cell>
          <cell r="N30">
            <v>3</v>
          </cell>
        </row>
        <row r="31">
          <cell r="E31" t="str">
            <v>C.P. CASTÁN TOBEÑAS 17</v>
          </cell>
          <cell r="F31">
            <v>2700</v>
          </cell>
          <cell r="N31">
            <v>3</v>
          </cell>
        </row>
        <row r="32">
          <cell r="E32" t="str">
            <v>MARVI ASCENSORES</v>
          </cell>
          <cell r="F32">
            <v>1700</v>
          </cell>
          <cell r="N32">
            <v>4</v>
          </cell>
        </row>
        <row r="33">
          <cell r="E33" t="str">
            <v>KONE ELEVADORES, S.A.</v>
          </cell>
          <cell r="F33">
            <v>1550</v>
          </cell>
          <cell r="N33">
            <v>4</v>
          </cell>
        </row>
        <row r="34">
          <cell r="E34" t="str">
            <v>CDAD. PROP. FCO. CUBELLS 27</v>
          </cell>
          <cell r="F34">
            <v>600</v>
          </cell>
          <cell r="N34">
            <v>4</v>
          </cell>
        </row>
        <row r="35">
          <cell r="E35" t="str">
            <v>CDAD. PROP. ANDILLA 40</v>
          </cell>
          <cell r="F35">
            <v>800</v>
          </cell>
          <cell r="N35">
            <v>4</v>
          </cell>
        </row>
        <row r="36">
          <cell r="E36" t="str">
            <v>KONE ELEVADORES, S.A.</v>
          </cell>
          <cell r="F36">
            <v>1350</v>
          </cell>
          <cell r="N36">
            <v>4</v>
          </cell>
        </row>
        <row r="37">
          <cell r="E37" t="str">
            <v>KONE ELEVADORES, S.A.</v>
          </cell>
          <cell r="F37">
            <v>2550</v>
          </cell>
          <cell r="N37">
            <v>4</v>
          </cell>
        </row>
        <row r="38">
          <cell r="E38" t="str">
            <v>KONE ELEVADORES, S.A.</v>
          </cell>
          <cell r="F38">
            <v>2000</v>
          </cell>
          <cell r="N38">
            <v>4</v>
          </cell>
        </row>
        <row r="39">
          <cell r="E39" t="str">
            <v>KONE ELEVADORES, S.A.</v>
          </cell>
          <cell r="F39">
            <v>650</v>
          </cell>
          <cell r="N39">
            <v>4</v>
          </cell>
        </row>
        <row r="40">
          <cell r="E40" t="str">
            <v>KONE ELEVADORES, S.A.</v>
          </cell>
          <cell r="F40">
            <v>650</v>
          </cell>
          <cell r="N40">
            <v>4</v>
          </cell>
        </row>
        <row r="41">
          <cell r="E41"/>
          <cell r="F41"/>
          <cell r="N41" t="str">
            <v/>
          </cell>
        </row>
        <row r="42">
          <cell r="E42"/>
          <cell r="F42"/>
          <cell r="N42" t="str">
            <v/>
          </cell>
        </row>
        <row r="43">
          <cell r="E43"/>
          <cell r="F43"/>
          <cell r="N43" t="str">
            <v/>
          </cell>
        </row>
        <row r="44">
          <cell r="E44"/>
          <cell r="F44"/>
          <cell r="N44" t="str">
            <v/>
          </cell>
        </row>
        <row r="45">
          <cell r="E45"/>
          <cell r="F45"/>
          <cell r="N45" t="str">
            <v/>
          </cell>
        </row>
        <row r="46">
          <cell r="E46"/>
          <cell r="F46"/>
          <cell r="N46" t="str">
            <v/>
          </cell>
        </row>
        <row r="47">
          <cell r="E47"/>
          <cell r="F47"/>
          <cell r="N47" t="str">
            <v/>
          </cell>
        </row>
        <row r="48">
          <cell r="E48"/>
          <cell r="F48"/>
          <cell r="N48" t="str">
            <v/>
          </cell>
        </row>
        <row r="49">
          <cell r="E49"/>
          <cell r="F49"/>
          <cell r="N49" t="str">
            <v/>
          </cell>
        </row>
        <row r="50">
          <cell r="E50"/>
          <cell r="F50"/>
          <cell r="N50" t="str">
            <v/>
          </cell>
        </row>
        <row r="51">
          <cell r="E51"/>
          <cell r="F51"/>
          <cell r="N51" t="str">
            <v/>
          </cell>
        </row>
        <row r="52">
          <cell r="E52"/>
          <cell r="F52"/>
          <cell r="N52" t="str">
            <v/>
          </cell>
        </row>
        <row r="53">
          <cell r="E53"/>
          <cell r="F53"/>
          <cell r="N53" t="str">
            <v/>
          </cell>
        </row>
        <row r="54">
          <cell r="E54"/>
          <cell r="F54"/>
          <cell r="N54" t="str">
            <v/>
          </cell>
        </row>
        <row r="55">
          <cell r="E55"/>
          <cell r="F55"/>
          <cell r="N55" t="str">
            <v/>
          </cell>
        </row>
        <row r="56">
          <cell r="E56"/>
          <cell r="F56"/>
          <cell r="N56" t="str">
            <v/>
          </cell>
        </row>
        <row r="57">
          <cell r="E57"/>
          <cell r="F57"/>
          <cell r="N57" t="str">
            <v/>
          </cell>
        </row>
        <row r="58">
          <cell r="E58"/>
          <cell r="F58"/>
          <cell r="N58" t="str">
            <v/>
          </cell>
        </row>
        <row r="59">
          <cell r="E59"/>
          <cell r="F59"/>
          <cell r="N59" t="str">
            <v/>
          </cell>
        </row>
        <row r="60">
          <cell r="E60"/>
          <cell r="F60"/>
          <cell r="N60" t="str">
            <v/>
          </cell>
        </row>
        <row r="61">
          <cell r="E61"/>
          <cell r="F61"/>
          <cell r="N61" t="str">
            <v/>
          </cell>
        </row>
        <row r="62">
          <cell r="E62"/>
          <cell r="F62"/>
          <cell r="N62" t="str">
            <v/>
          </cell>
        </row>
        <row r="63">
          <cell r="E63"/>
          <cell r="F63"/>
          <cell r="N63" t="str">
            <v/>
          </cell>
        </row>
        <row r="64">
          <cell r="E64"/>
          <cell r="F64"/>
          <cell r="N64" t="str">
            <v/>
          </cell>
        </row>
        <row r="65">
          <cell r="E65"/>
          <cell r="F65"/>
          <cell r="N65" t="str">
            <v/>
          </cell>
        </row>
        <row r="66">
          <cell r="E66"/>
          <cell r="F66"/>
          <cell r="N66" t="str">
            <v/>
          </cell>
        </row>
        <row r="67">
          <cell r="E67"/>
          <cell r="F67"/>
          <cell r="N67" t="str">
            <v/>
          </cell>
        </row>
        <row r="68">
          <cell r="E68"/>
          <cell r="F68"/>
          <cell r="N68" t="str">
            <v/>
          </cell>
        </row>
        <row r="69">
          <cell r="E69"/>
          <cell r="F69"/>
          <cell r="N69" t="str">
            <v/>
          </cell>
        </row>
        <row r="70">
          <cell r="E70"/>
          <cell r="F70"/>
          <cell r="N70" t="str">
            <v/>
          </cell>
        </row>
        <row r="71">
          <cell r="E71"/>
          <cell r="F71"/>
          <cell r="N71" t="str">
            <v/>
          </cell>
        </row>
        <row r="72">
          <cell r="E72"/>
          <cell r="F72"/>
          <cell r="N72" t="str">
            <v/>
          </cell>
        </row>
        <row r="73">
          <cell r="E73"/>
          <cell r="F73"/>
          <cell r="N73" t="str">
            <v/>
          </cell>
        </row>
        <row r="74">
          <cell r="E74"/>
          <cell r="F74"/>
          <cell r="N74" t="str">
            <v/>
          </cell>
        </row>
        <row r="75">
          <cell r="E75"/>
          <cell r="F75"/>
          <cell r="N75" t="str">
            <v/>
          </cell>
        </row>
        <row r="76">
          <cell r="E76"/>
          <cell r="F76"/>
          <cell r="N76" t="str">
            <v/>
          </cell>
        </row>
        <row r="77">
          <cell r="E77"/>
          <cell r="F77"/>
          <cell r="N77" t="str">
            <v/>
          </cell>
        </row>
        <row r="78">
          <cell r="E78"/>
          <cell r="F78"/>
          <cell r="N78" t="str">
            <v/>
          </cell>
        </row>
        <row r="79">
          <cell r="E79"/>
          <cell r="F79"/>
          <cell r="N79" t="str">
            <v/>
          </cell>
        </row>
        <row r="80">
          <cell r="E80"/>
          <cell r="F80"/>
          <cell r="N80" t="str">
            <v/>
          </cell>
        </row>
        <row r="81">
          <cell r="E81"/>
          <cell r="F81"/>
          <cell r="N81" t="str">
            <v/>
          </cell>
        </row>
        <row r="82">
          <cell r="E82"/>
          <cell r="F82"/>
          <cell r="N82" t="str">
            <v/>
          </cell>
        </row>
        <row r="83">
          <cell r="E83"/>
          <cell r="F83"/>
          <cell r="N83" t="str">
            <v/>
          </cell>
        </row>
        <row r="84">
          <cell r="E84"/>
          <cell r="F84"/>
          <cell r="N84" t="str">
            <v/>
          </cell>
        </row>
        <row r="85">
          <cell r="E85"/>
          <cell r="F85"/>
          <cell r="N85" t="str">
            <v/>
          </cell>
        </row>
        <row r="86">
          <cell r="E86"/>
          <cell r="F86"/>
          <cell r="N86" t="str">
            <v/>
          </cell>
        </row>
        <row r="87">
          <cell r="E87"/>
          <cell r="F87"/>
          <cell r="N87" t="str">
            <v/>
          </cell>
        </row>
        <row r="88">
          <cell r="E88"/>
          <cell r="F88"/>
          <cell r="N88" t="str">
            <v/>
          </cell>
        </row>
        <row r="89">
          <cell r="E89"/>
          <cell r="F89"/>
          <cell r="N89" t="str">
            <v/>
          </cell>
        </row>
        <row r="90">
          <cell r="E90"/>
          <cell r="F90"/>
          <cell r="N90" t="str">
            <v/>
          </cell>
        </row>
        <row r="91">
          <cell r="E91"/>
          <cell r="F91"/>
          <cell r="N91" t="str">
            <v/>
          </cell>
        </row>
        <row r="92">
          <cell r="E92"/>
          <cell r="F92"/>
          <cell r="N92" t="str">
            <v/>
          </cell>
        </row>
        <row r="93">
          <cell r="E93"/>
          <cell r="F93"/>
          <cell r="N93" t="str">
            <v/>
          </cell>
        </row>
        <row r="94">
          <cell r="E94"/>
          <cell r="F94"/>
          <cell r="N94" t="str">
            <v/>
          </cell>
        </row>
        <row r="95">
          <cell r="E95"/>
          <cell r="F95"/>
          <cell r="N95" t="str">
            <v/>
          </cell>
        </row>
        <row r="96">
          <cell r="E96"/>
          <cell r="F96"/>
          <cell r="N96" t="str">
            <v/>
          </cell>
        </row>
        <row r="97">
          <cell r="E97"/>
          <cell r="F97"/>
          <cell r="N97" t="str">
            <v/>
          </cell>
        </row>
        <row r="98">
          <cell r="E98"/>
          <cell r="F98"/>
          <cell r="N98" t="str">
            <v/>
          </cell>
        </row>
        <row r="99">
          <cell r="E99"/>
          <cell r="F99"/>
          <cell r="N99" t="str">
            <v/>
          </cell>
        </row>
        <row r="100">
          <cell r="E100"/>
          <cell r="F100"/>
          <cell r="N100" t="str">
            <v/>
          </cell>
        </row>
        <row r="101">
          <cell r="E101"/>
          <cell r="F101"/>
          <cell r="N101" t="str">
            <v/>
          </cell>
        </row>
        <row r="102">
          <cell r="E102"/>
          <cell r="F102"/>
          <cell r="N102" t="str">
            <v/>
          </cell>
        </row>
        <row r="103">
          <cell r="E103"/>
          <cell r="F103"/>
          <cell r="N103" t="str">
            <v/>
          </cell>
        </row>
        <row r="104">
          <cell r="E104"/>
          <cell r="F104"/>
          <cell r="N104" t="str">
            <v/>
          </cell>
        </row>
        <row r="105">
          <cell r="E105"/>
          <cell r="F105"/>
          <cell r="N105" t="str">
            <v/>
          </cell>
        </row>
        <row r="106">
          <cell r="E106"/>
          <cell r="F106"/>
          <cell r="N106" t="str">
            <v/>
          </cell>
        </row>
        <row r="107">
          <cell r="E107"/>
          <cell r="F107"/>
          <cell r="N107" t="str">
            <v/>
          </cell>
        </row>
        <row r="108">
          <cell r="E108"/>
          <cell r="F108"/>
          <cell r="N108" t="str">
            <v/>
          </cell>
        </row>
        <row r="109">
          <cell r="E109"/>
          <cell r="F109"/>
          <cell r="N109" t="str">
            <v/>
          </cell>
        </row>
        <row r="110">
          <cell r="E110"/>
          <cell r="F110"/>
          <cell r="N110" t="str">
            <v/>
          </cell>
        </row>
        <row r="111">
          <cell r="E111"/>
          <cell r="F111"/>
          <cell r="N111" t="str">
            <v/>
          </cell>
        </row>
        <row r="112">
          <cell r="E112"/>
          <cell r="F112"/>
          <cell r="N112" t="str">
            <v/>
          </cell>
        </row>
        <row r="113">
          <cell r="E113"/>
          <cell r="F113"/>
          <cell r="N113" t="str">
            <v/>
          </cell>
        </row>
        <row r="114">
          <cell r="E114"/>
          <cell r="F114"/>
          <cell r="N114" t="str">
            <v/>
          </cell>
        </row>
        <row r="115">
          <cell r="E115"/>
          <cell r="F115"/>
          <cell r="N115" t="str">
            <v/>
          </cell>
        </row>
        <row r="116">
          <cell r="E116"/>
          <cell r="F116"/>
          <cell r="N116" t="str">
            <v/>
          </cell>
        </row>
        <row r="117">
          <cell r="E117"/>
          <cell r="F117"/>
          <cell r="N117" t="str">
            <v/>
          </cell>
        </row>
        <row r="118">
          <cell r="E118"/>
          <cell r="F118"/>
          <cell r="N118" t="str">
            <v/>
          </cell>
        </row>
        <row r="119">
          <cell r="E119"/>
          <cell r="F119"/>
          <cell r="N119" t="str">
            <v/>
          </cell>
        </row>
        <row r="120">
          <cell r="E120"/>
          <cell r="F120"/>
          <cell r="N120" t="str">
            <v/>
          </cell>
        </row>
        <row r="121">
          <cell r="E121"/>
          <cell r="F121"/>
          <cell r="N121" t="str">
            <v/>
          </cell>
        </row>
        <row r="122">
          <cell r="E122"/>
          <cell r="F122"/>
          <cell r="N122" t="str">
            <v/>
          </cell>
        </row>
        <row r="123">
          <cell r="E123"/>
          <cell r="F123"/>
          <cell r="N123" t="str">
            <v/>
          </cell>
        </row>
        <row r="124">
          <cell r="E124"/>
          <cell r="F124"/>
          <cell r="N124" t="str">
            <v/>
          </cell>
        </row>
        <row r="125">
          <cell r="E125"/>
          <cell r="F125"/>
          <cell r="N125" t="str">
            <v/>
          </cell>
        </row>
        <row r="126">
          <cell r="E126"/>
          <cell r="F126"/>
          <cell r="N126" t="str">
            <v/>
          </cell>
        </row>
        <row r="127">
          <cell r="E127"/>
          <cell r="F127"/>
          <cell r="N127" t="str">
            <v/>
          </cell>
        </row>
        <row r="128">
          <cell r="E128"/>
          <cell r="F128"/>
          <cell r="N128" t="str">
            <v/>
          </cell>
        </row>
        <row r="129">
          <cell r="E129"/>
          <cell r="F129"/>
          <cell r="N129" t="str">
            <v/>
          </cell>
        </row>
        <row r="130">
          <cell r="E130"/>
          <cell r="F130"/>
          <cell r="N130" t="str">
            <v/>
          </cell>
        </row>
        <row r="131">
          <cell r="E131"/>
          <cell r="F131"/>
          <cell r="N131" t="str">
            <v/>
          </cell>
        </row>
        <row r="132">
          <cell r="E132"/>
          <cell r="F132"/>
          <cell r="N132" t="str">
            <v/>
          </cell>
        </row>
        <row r="133">
          <cell r="E133"/>
          <cell r="F133"/>
          <cell r="N133" t="str">
            <v/>
          </cell>
        </row>
        <row r="134">
          <cell r="E134"/>
          <cell r="F134"/>
          <cell r="N134" t="str">
            <v/>
          </cell>
        </row>
        <row r="135">
          <cell r="E135"/>
          <cell r="F135"/>
          <cell r="N135" t="str">
            <v/>
          </cell>
        </row>
        <row r="136">
          <cell r="E136"/>
          <cell r="F136"/>
          <cell r="N136" t="str">
            <v/>
          </cell>
        </row>
        <row r="137">
          <cell r="E137"/>
          <cell r="F137"/>
          <cell r="N137" t="str">
            <v/>
          </cell>
        </row>
        <row r="138">
          <cell r="E138"/>
          <cell r="F138"/>
          <cell r="N138" t="str">
            <v/>
          </cell>
        </row>
        <row r="139">
          <cell r="E139"/>
          <cell r="F139"/>
          <cell r="N139" t="str">
            <v/>
          </cell>
        </row>
        <row r="140">
          <cell r="E140"/>
          <cell r="F140"/>
          <cell r="N140" t="str">
            <v/>
          </cell>
        </row>
        <row r="141">
          <cell r="E141"/>
          <cell r="F141"/>
          <cell r="N141" t="str">
            <v/>
          </cell>
        </row>
        <row r="142">
          <cell r="E142"/>
          <cell r="F142"/>
          <cell r="N142" t="str">
            <v/>
          </cell>
        </row>
        <row r="143">
          <cell r="E143"/>
          <cell r="F143"/>
          <cell r="N143" t="str">
            <v/>
          </cell>
        </row>
        <row r="144">
          <cell r="E144"/>
          <cell r="F144"/>
          <cell r="N144" t="str">
            <v/>
          </cell>
        </row>
        <row r="145">
          <cell r="E145"/>
          <cell r="F145"/>
          <cell r="N145" t="str">
            <v/>
          </cell>
        </row>
        <row r="146">
          <cell r="E146"/>
          <cell r="F146"/>
          <cell r="N146" t="str">
            <v/>
          </cell>
        </row>
        <row r="147">
          <cell r="E147"/>
          <cell r="F147"/>
          <cell r="N147" t="str">
            <v/>
          </cell>
        </row>
        <row r="148">
          <cell r="E148"/>
          <cell r="F148"/>
          <cell r="N148" t="str">
            <v/>
          </cell>
        </row>
        <row r="149">
          <cell r="E149"/>
          <cell r="F149"/>
          <cell r="N149" t="str">
            <v/>
          </cell>
        </row>
        <row r="150">
          <cell r="E150"/>
          <cell r="F150"/>
          <cell r="N150" t="str">
            <v/>
          </cell>
        </row>
        <row r="151">
          <cell r="E151"/>
          <cell r="F151"/>
          <cell r="N151" t="str">
            <v/>
          </cell>
        </row>
        <row r="152">
          <cell r="E152"/>
          <cell r="F152"/>
          <cell r="N152" t="str">
            <v/>
          </cell>
        </row>
        <row r="153">
          <cell r="E153"/>
          <cell r="F153"/>
          <cell r="N153" t="str">
            <v/>
          </cell>
        </row>
        <row r="154">
          <cell r="E154"/>
          <cell r="F154"/>
          <cell r="N154" t="str">
            <v/>
          </cell>
        </row>
        <row r="155">
          <cell r="E155"/>
          <cell r="F155"/>
          <cell r="N155" t="str">
            <v/>
          </cell>
        </row>
        <row r="156">
          <cell r="E156"/>
          <cell r="F156"/>
          <cell r="N156" t="str">
            <v/>
          </cell>
        </row>
        <row r="157">
          <cell r="E157"/>
          <cell r="F157"/>
          <cell r="N157" t="str">
            <v/>
          </cell>
        </row>
        <row r="158">
          <cell r="E158"/>
          <cell r="F158"/>
          <cell r="N158" t="str">
            <v/>
          </cell>
        </row>
        <row r="159">
          <cell r="E159"/>
          <cell r="F159"/>
          <cell r="N159" t="str">
            <v/>
          </cell>
        </row>
        <row r="160">
          <cell r="E160"/>
          <cell r="F160"/>
          <cell r="N160" t="str">
            <v/>
          </cell>
        </row>
        <row r="161">
          <cell r="E161"/>
          <cell r="F161"/>
          <cell r="N161" t="str">
            <v/>
          </cell>
        </row>
        <row r="162">
          <cell r="E162"/>
          <cell r="F162"/>
          <cell r="N162" t="str">
            <v/>
          </cell>
        </row>
        <row r="163">
          <cell r="E163"/>
          <cell r="F163"/>
          <cell r="N163" t="str">
            <v/>
          </cell>
        </row>
        <row r="164">
          <cell r="E164"/>
          <cell r="F164"/>
          <cell r="N164" t="str">
            <v/>
          </cell>
        </row>
        <row r="165">
          <cell r="E165"/>
          <cell r="F165"/>
          <cell r="N165" t="str">
            <v/>
          </cell>
        </row>
        <row r="166">
          <cell r="E166"/>
          <cell r="F166"/>
          <cell r="N166" t="str">
            <v/>
          </cell>
        </row>
        <row r="167">
          <cell r="E167"/>
          <cell r="F167"/>
          <cell r="N167" t="str">
            <v/>
          </cell>
        </row>
        <row r="168">
          <cell r="E168"/>
          <cell r="F168"/>
          <cell r="N168" t="str">
            <v/>
          </cell>
        </row>
        <row r="169">
          <cell r="E169"/>
          <cell r="F169"/>
          <cell r="N169" t="str">
            <v/>
          </cell>
        </row>
        <row r="170">
          <cell r="E170"/>
          <cell r="F170"/>
          <cell r="N170" t="str">
            <v/>
          </cell>
        </row>
        <row r="171">
          <cell r="E171"/>
          <cell r="F171"/>
          <cell r="N171" t="str">
            <v/>
          </cell>
        </row>
        <row r="172">
          <cell r="E172"/>
          <cell r="F172"/>
          <cell r="N172" t="str">
            <v/>
          </cell>
        </row>
        <row r="173">
          <cell r="E173"/>
          <cell r="F173"/>
          <cell r="N173" t="str">
            <v/>
          </cell>
        </row>
        <row r="174">
          <cell r="E174"/>
          <cell r="F174"/>
          <cell r="N174" t="str">
            <v/>
          </cell>
        </row>
        <row r="175">
          <cell r="E175"/>
          <cell r="F175"/>
          <cell r="N175" t="str">
            <v/>
          </cell>
        </row>
        <row r="176">
          <cell r="E176"/>
          <cell r="F176"/>
          <cell r="N176" t="str">
            <v/>
          </cell>
        </row>
        <row r="177">
          <cell r="E177"/>
          <cell r="F177"/>
          <cell r="N177" t="str">
            <v/>
          </cell>
        </row>
        <row r="178">
          <cell r="E178"/>
          <cell r="F178"/>
          <cell r="N178" t="str">
            <v/>
          </cell>
        </row>
        <row r="179">
          <cell r="E179"/>
          <cell r="F179"/>
          <cell r="N179" t="str">
            <v/>
          </cell>
        </row>
        <row r="180">
          <cell r="E180"/>
          <cell r="F180"/>
          <cell r="N180" t="str">
            <v/>
          </cell>
        </row>
        <row r="181">
          <cell r="E181"/>
          <cell r="F181"/>
          <cell r="N181" t="str">
            <v/>
          </cell>
        </row>
        <row r="182">
          <cell r="E182"/>
          <cell r="F182"/>
          <cell r="N182" t="str">
            <v/>
          </cell>
        </row>
        <row r="183">
          <cell r="E183"/>
          <cell r="F183"/>
          <cell r="N183" t="str">
            <v/>
          </cell>
        </row>
        <row r="184">
          <cell r="E184"/>
          <cell r="F184"/>
          <cell r="N184" t="str">
            <v/>
          </cell>
        </row>
        <row r="185">
          <cell r="E185"/>
          <cell r="F185"/>
          <cell r="N185" t="str">
            <v/>
          </cell>
        </row>
        <row r="186">
          <cell r="E186"/>
          <cell r="F186"/>
          <cell r="N186" t="str">
            <v/>
          </cell>
        </row>
        <row r="187">
          <cell r="E187"/>
          <cell r="F187"/>
          <cell r="N187" t="str">
            <v/>
          </cell>
        </row>
        <row r="188">
          <cell r="E188"/>
          <cell r="F188"/>
          <cell r="N188" t="str">
            <v/>
          </cell>
        </row>
        <row r="189">
          <cell r="E189"/>
          <cell r="F189"/>
          <cell r="N189" t="str">
            <v/>
          </cell>
        </row>
        <row r="190">
          <cell r="E190"/>
          <cell r="F190"/>
          <cell r="N190" t="str">
            <v/>
          </cell>
        </row>
        <row r="191">
          <cell r="E191"/>
          <cell r="F191"/>
          <cell r="N191" t="str">
            <v/>
          </cell>
        </row>
        <row r="192">
          <cell r="E192"/>
          <cell r="F192"/>
          <cell r="N192" t="str">
            <v/>
          </cell>
        </row>
        <row r="193">
          <cell r="E193"/>
          <cell r="F193"/>
          <cell r="N193" t="str">
            <v/>
          </cell>
        </row>
        <row r="194">
          <cell r="E194"/>
          <cell r="F194"/>
          <cell r="N194" t="str">
            <v/>
          </cell>
        </row>
        <row r="195">
          <cell r="E195"/>
          <cell r="F195"/>
          <cell r="N195" t="str">
            <v/>
          </cell>
        </row>
        <row r="196">
          <cell r="E196"/>
          <cell r="F196"/>
          <cell r="N196" t="str">
            <v/>
          </cell>
        </row>
        <row r="197">
          <cell r="E197"/>
          <cell r="F197"/>
          <cell r="N197" t="str">
            <v/>
          </cell>
        </row>
        <row r="198">
          <cell r="E198"/>
          <cell r="F198"/>
          <cell r="N198" t="str">
            <v/>
          </cell>
        </row>
        <row r="199">
          <cell r="E199"/>
          <cell r="F199"/>
          <cell r="N199" t="str">
            <v/>
          </cell>
        </row>
        <row r="200">
          <cell r="E200"/>
          <cell r="F200"/>
          <cell r="N200" t="str">
            <v/>
          </cell>
        </row>
        <row r="201">
          <cell r="E201"/>
          <cell r="F201"/>
          <cell r="N201" t="str">
            <v/>
          </cell>
        </row>
        <row r="202">
          <cell r="E202"/>
          <cell r="F202"/>
          <cell r="N202" t="str">
            <v/>
          </cell>
        </row>
        <row r="203">
          <cell r="E203"/>
          <cell r="F203"/>
          <cell r="N203" t="str">
            <v/>
          </cell>
        </row>
        <row r="204">
          <cell r="E204"/>
          <cell r="F204"/>
          <cell r="N204" t="str">
            <v/>
          </cell>
        </row>
        <row r="205">
          <cell r="E205"/>
          <cell r="F205"/>
          <cell r="N205" t="str">
            <v/>
          </cell>
        </row>
        <row r="206">
          <cell r="E206"/>
          <cell r="F206"/>
          <cell r="N206" t="str">
            <v/>
          </cell>
        </row>
        <row r="207">
          <cell r="E207"/>
          <cell r="F207"/>
          <cell r="N207" t="str">
            <v/>
          </cell>
        </row>
        <row r="208">
          <cell r="E208"/>
          <cell r="F208"/>
          <cell r="N208" t="str">
            <v/>
          </cell>
        </row>
        <row r="209">
          <cell r="E209"/>
          <cell r="F209"/>
          <cell r="N209" t="str">
            <v/>
          </cell>
        </row>
        <row r="210">
          <cell r="E210"/>
          <cell r="F210"/>
          <cell r="N210" t="str">
            <v/>
          </cell>
        </row>
        <row r="211">
          <cell r="E211"/>
          <cell r="F211"/>
          <cell r="N211" t="str">
            <v/>
          </cell>
        </row>
        <row r="212">
          <cell r="E212"/>
          <cell r="F212"/>
          <cell r="N212" t="str">
            <v/>
          </cell>
        </row>
        <row r="213">
          <cell r="E213"/>
          <cell r="F213"/>
          <cell r="N213" t="str">
            <v/>
          </cell>
        </row>
        <row r="214">
          <cell r="E214"/>
          <cell r="F214"/>
          <cell r="N214" t="str">
            <v/>
          </cell>
        </row>
        <row r="215">
          <cell r="E215"/>
          <cell r="F215"/>
          <cell r="N215" t="str">
            <v/>
          </cell>
        </row>
        <row r="216">
          <cell r="E216"/>
          <cell r="F216"/>
          <cell r="N216" t="str">
            <v/>
          </cell>
        </row>
        <row r="217">
          <cell r="E217"/>
          <cell r="F217"/>
          <cell r="N217" t="str">
            <v/>
          </cell>
        </row>
        <row r="218">
          <cell r="E218"/>
          <cell r="F218"/>
          <cell r="N218" t="str">
            <v/>
          </cell>
        </row>
        <row r="219">
          <cell r="E219"/>
          <cell r="F219"/>
          <cell r="N219" t="str">
            <v/>
          </cell>
        </row>
        <row r="220">
          <cell r="E220"/>
          <cell r="F220"/>
          <cell r="N220" t="str">
            <v/>
          </cell>
        </row>
        <row r="221">
          <cell r="E221"/>
          <cell r="F221"/>
          <cell r="N221" t="str">
            <v/>
          </cell>
        </row>
        <row r="222">
          <cell r="E222"/>
          <cell r="F222"/>
          <cell r="N222" t="str">
            <v/>
          </cell>
        </row>
        <row r="223">
          <cell r="E223"/>
          <cell r="F223"/>
          <cell r="N223" t="str">
            <v/>
          </cell>
        </row>
        <row r="224">
          <cell r="E224"/>
          <cell r="F224"/>
          <cell r="N224" t="str">
            <v/>
          </cell>
        </row>
        <row r="225">
          <cell r="E225"/>
          <cell r="F225"/>
          <cell r="N225" t="str">
            <v/>
          </cell>
        </row>
        <row r="226">
          <cell r="E226"/>
          <cell r="F226"/>
          <cell r="N226" t="str">
            <v/>
          </cell>
        </row>
        <row r="227">
          <cell r="E227"/>
          <cell r="F227"/>
          <cell r="N227" t="str">
            <v/>
          </cell>
        </row>
        <row r="228">
          <cell r="E228"/>
          <cell r="F228"/>
          <cell r="N228" t="str">
            <v/>
          </cell>
        </row>
        <row r="229">
          <cell r="E229"/>
          <cell r="F229"/>
          <cell r="N229" t="str">
            <v/>
          </cell>
        </row>
        <row r="230">
          <cell r="E230"/>
          <cell r="F230"/>
          <cell r="N230" t="str">
            <v/>
          </cell>
        </row>
        <row r="231">
          <cell r="E231"/>
          <cell r="F231"/>
          <cell r="N231" t="str">
            <v/>
          </cell>
        </row>
        <row r="232">
          <cell r="E232"/>
          <cell r="F232"/>
          <cell r="N232" t="str">
            <v/>
          </cell>
        </row>
        <row r="233">
          <cell r="E233"/>
          <cell r="F233"/>
          <cell r="N233" t="str">
            <v/>
          </cell>
        </row>
        <row r="234">
          <cell r="E234"/>
          <cell r="F234"/>
          <cell r="N234" t="str">
            <v/>
          </cell>
        </row>
        <row r="235">
          <cell r="E235"/>
          <cell r="F235"/>
          <cell r="N235" t="str">
            <v/>
          </cell>
        </row>
        <row r="236">
          <cell r="E236"/>
          <cell r="F236"/>
          <cell r="N236" t="str">
            <v/>
          </cell>
        </row>
        <row r="237">
          <cell r="E237"/>
          <cell r="F237"/>
          <cell r="N237" t="str">
            <v/>
          </cell>
        </row>
        <row r="238">
          <cell r="E238"/>
          <cell r="F238"/>
          <cell r="N238" t="str">
            <v/>
          </cell>
        </row>
        <row r="239">
          <cell r="E239"/>
          <cell r="F239"/>
          <cell r="N239" t="str">
            <v/>
          </cell>
        </row>
        <row r="240">
          <cell r="E240"/>
          <cell r="F240"/>
          <cell r="N240" t="str">
            <v/>
          </cell>
        </row>
        <row r="241">
          <cell r="E241"/>
          <cell r="F241"/>
          <cell r="N241" t="str">
            <v/>
          </cell>
        </row>
        <row r="242">
          <cell r="E242"/>
          <cell r="F242"/>
          <cell r="N242" t="str">
            <v/>
          </cell>
        </row>
        <row r="243">
          <cell r="E243"/>
          <cell r="F243"/>
          <cell r="N243" t="str">
            <v/>
          </cell>
        </row>
        <row r="244">
          <cell r="E244"/>
          <cell r="F244"/>
          <cell r="N244" t="str">
            <v/>
          </cell>
        </row>
        <row r="245">
          <cell r="E245"/>
          <cell r="F245"/>
          <cell r="N245" t="str">
            <v/>
          </cell>
        </row>
        <row r="246">
          <cell r="E246"/>
          <cell r="F246"/>
          <cell r="N246" t="str">
            <v/>
          </cell>
        </row>
        <row r="247">
          <cell r="E247"/>
          <cell r="F247"/>
          <cell r="N247" t="str">
            <v/>
          </cell>
        </row>
        <row r="248">
          <cell r="E248"/>
          <cell r="F248"/>
          <cell r="N248" t="str">
            <v/>
          </cell>
        </row>
        <row r="249">
          <cell r="E249"/>
          <cell r="F249"/>
          <cell r="N249" t="str">
            <v/>
          </cell>
        </row>
        <row r="250">
          <cell r="E250"/>
          <cell r="F250"/>
          <cell r="N250" t="str">
            <v/>
          </cell>
        </row>
        <row r="251">
          <cell r="E251"/>
          <cell r="F251"/>
          <cell r="N251" t="str">
            <v/>
          </cell>
        </row>
        <row r="252">
          <cell r="E252"/>
          <cell r="F252"/>
          <cell r="N252" t="str">
            <v/>
          </cell>
        </row>
        <row r="253">
          <cell r="E253"/>
          <cell r="F253"/>
          <cell r="N253" t="str">
            <v/>
          </cell>
        </row>
        <row r="254">
          <cell r="E254"/>
          <cell r="F254"/>
          <cell r="N254" t="str">
            <v/>
          </cell>
        </row>
        <row r="255">
          <cell r="E255"/>
          <cell r="F255"/>
          <cell r="N255" t="str">
            <v/>
          </cell>
        </row>
        <row r="256">
          <cell r="E256"/>
          <cell r="F256"/>
          <cell r="N256" t="str">
            <v/>
          </cell>
        </row>
        <row r="257">
          <cell r="E257"/>
          <cell r="F257"/>
          <cell r="N257" t="str">
            <v/>
          </cell>
        </row>
        <row r="258">
          <cell r="E258"/>
          <cell r="F258"/>
          <cell r="N258" t="str">
            <v/>
          </cell>
        </row>
        <row r="259">
          <cell r="E259"/>
          <cell r="F259"/>
          <cell r="N259" t="str">
            <v/>
          </cell>
        </row>
        <row r="260">
          <cell r="E260"/>
          <cell r="F260"/>
          <cell r="N260" t="str">
            <v/>
          </cell>
        </row>
        <row r="261">
          <cell r="E261"/>
          <cell r="F261"/>
          <cell r="N261" t="str">
            <v/>
          </cell>
        </row>
        <row r="262">
          <cell r="E262"/>
          <cell r="F262"/>
          <cell r="N262" t="str">
            <v/>
          </cell>
        </row>
        <row r="263">
          <cell r="E263"/>
          <cell r="F263"/>
          <cell r="N263" t="str">
            <v/>
          </cell>
        </row>
        <row r="264">
          <cell r="E264"/>
          <cell r="F264"/>
          <cell r="N264" t="str">
            <v/>
          </cell>
        </row>
        <row r="265">
          <cell r="E265"/>
          <cell r="F265"/>
          <cell r="N265" t="str">
            <v/>
          </cell>
        </row>
        <row r="266">
          <cell r="E266"/>
          <cell r="F266"/>
          <cell r="N266" t="str">
            <v/>
          </cell>
        </row>
        <row r="267">
          <cell r="E267"/>
          <cell r="F267"/>
          <cell r="N267" t="str">
            <v/>
          </cell>
        </row>
        <row r="268">
          <cell r="E268"/>
          <cell r="F268"/>
          <cell r="N268" t="str">
            <v/>
          </cell>
        </row>
        <row r="269">
          <cell r="E269"/>
          <cell r="F269"/>
          <cell r="N269" t="str">
            <v/>
          </cell>
        </row>
        <row r="270">
          <cell r="E270"/>
          <cell r="F270"/>
          <cell r="N270" t="str">
            <v/>
          </cell>
        </row>
        <row r="271">
          <cell r="E271"/>
          <cell r="F271"/>
          <cell r="N271" t="str">
            <v/>
          </cell>
        </row>
        <row r="272">
          <cell r="E272"/>
          <cell r="F272"/>
          <cell r="N272" t="str">
            <v/>
          </cell>
        </row>
        <row r="273">
          <cell r="E273"/>
          <cell r="F273"/>
          <cell r="N273" t="str">
            <v/>
          </cell>
        </row>
        <row r="274">
          <cell r="E274"/>
          <cell r="F274"/>
          <cell r="N274" t="str">
            <v/>
          </cell>
        </row>
        <row r="275">
          <cell r="E275"/>
          <cell r="F275"/>
          <cell r="N275" t="str">
            <v/>
          </cell>
        </row>
        <row r="276">
          <cell r="E276"/>
          <cell r="F276"/>
          <cell r="N276" t="str">
            <v/>
          </cell>
        </row>
        <row r="277">
          <cell r="E277"/>
          <cell r="F277"/>
          <cell r="N277" t="str">
            <v/>
          </cell>
        </row>
        <row r="278">
          <cell r="E278"/>
          <cell r="F278"/>
          <cell r="N278" t="str">
            <v/>
          </cell>
        </row>
        <row r="279">
          <cell r="E279"/>
          <cell r="F279"/>
          <cell r="N279" t="str">
            <v/>
          </cell>
        </row>
        <row r="280">
          <cell r="E280"/>
          <cell r="F280"/>
          <cell r="N280" t="str">
            <v/>
          </cell>
        </row>
        <row r="281">
          <cell r="E281"/>
          <cell r="F281"/>
          <cell r="N281" t="str">
            <v/>
          </cell>
        </row>
        <row r="282">
          <cell r="E282"/>
          <cell r="F282"/>
          <cell r="N282" t="str">
            <v/>
          </cell>
        </row>
        <row r="283">
          <cell r="E283"/>
          <cell r="F283"/>
          <cell r="N283" t="str">
            <v/>
          </cell>
        </row>
        <row r="284">
          <cell r="E284"/>
          <cell r="F284"/>
          <cell r="N284" t="str">
            <v/>
          </cell>
        </row>
        <row r="285">
          <cell r="E285"/>
          <cell r="F285"/>
          <cell r="N285" t="str">
            <v/>
          </cell>
        </row>
        <row r="286">
          <cell r="E286"/>
          <cell r="F286"/>
          <cell r="N286" t="str">
            <v/>
          </cell>
        </row>
        <row r="287">
          <cell r="E287"/>
          <cell r="F287"/>
          <cell r="N287" t="str">
            <v/>
          </cell>
        </row>
        <row r="288">
          <cell r="E288"/>
          <cell r="F288"/>
          <cell r="N288" t="str">
            <v/>
          </cell>
        </row>
        <row r="289">
          <cell r="E289"/>
          <cell r="F289"/>
          <cell r="N289" t="str">
            <v/>
          </cell>
        </row>
        <row r="290">
          <cell r="E290"/>
          <cell r="F290"/>
          <cell r="N290" t="str">
            <v/>
          </cell>
        </row>
        <row r="291">
          <cell r="E291"/>
          <cell r="F291"/>
          <cell r="N291" t="str">
            <v/>
          </cell>
        </row>
        <row r="292">
          <cell r="E292"/>
          <cell r="F292"/>
          <cell r="N292" t="str">
            <v/>
          </cell>
        </row>
        <row r="293">
          <cell r="E293"/>
          <cell r="F293"/>
          <cell r="N293" t="str">
            <v/>
          </cell>
        </row>
        <row r="294">
          <cell r="E294"/>
          <cell r="F294"/>
          <cell r="N294" t="str">
            <v/>
          </cell>
        </row>
        <row r="295">
          <cell r="E295"/>
          <cell r="F295"/>
          <cell r="N295" t="str">
            <v/>
          </cell>
        </row>
        <row r="296">
          <cell r="E296"/>
          <cell r="F296"/>
          <cell r="N296" t="str">
            <v/>
          </cell>
        </row>
        <row r="297">
          <cell r="E297"/>
          <cell r="F297"/>
          <cell r="N297" t="str">
            <v/>
          </cell>
        </row>
        <row r="298">
          <cell r="E298"/>
          <cell r="F298"/>
          <cell r="N298" t="str">
            <v/>
          </cell>
        </row>
        <row r="299">
          <cell r="E299"/>
          <cell r="F299"/>
          <cell r="N299" t="str">
            <v/>
          </cell>
        </row>
        <row r="300">
          <cell r="E300"/>
          <cell r="F300"/>
          <cell r="N300" t="str">
            <v/>
          </cell>
        </row>
        <row r="301">
          <cell r="E301"/>
          <cell r="F301"/>
          <cell r="N301" t="str">
            <v/>
          </cell>
        </row>
        <row r="302">
          <cell r="E302"/>
          <cell r="F302"/>
          <cell r="N302" t="str">
            <v/>
          </cell>
        </row>
        <row r="303">
          <cell r="E303"/>
          <cell r="F303"/>
          <cell r="N303" t="str">
            <v/>
          </cell>
        </row>
        <row r="304">
          <cell r="E304"/>
          <cell r="F304"/>
          <cell r="N304" t="str">
            <v/>
          </cell>
        </row>
        <row r="305">
          <cell r="E305"/>
          <cell r="F305"/>
          <cell r="N305" t="str">
            <v/>
          </cell>
        </row>
        <row r="306">
          <cell r="E306"/>
          <cell r="F306"/>
          <cell r="N306" t="str">
            <v/>
          </cell>
        </row>
        <row r="307">
          <cell r="E307"/>
          <cell r="F307"/>
          <cell r="N307" t="str">
            <v/>
          </cell>
        </row>
        <row r="308">
          <cell r="E308"/>
          <cell r="F308"/>
          <cell r="N308" t="str">
            <v/>
          </cell>
        </row>
        <row r="309">
          <cell r="E309"/>
          <cell r="F309"/>
          <cell r="N309" t="str">
            <v/>
          </cell>
        </row>
        <row r="310">
          <cell r="E310"/>
          <cell r="F310"/>
          <cell r="N310" t="str">
            <v/>
          </cell>
        </row>
        <row r="311">
          <cell r="E311"/>
          <cell r="F311"/>
          <cell r="N311" t="str">
            <v/>
          </cell>
        </row>
        <row r="312">
          <cell r="E312"/>
          <cell r="F312"/>
          <cell r="N312" t="str">
            <v/>
          </cell>
        </row>
        <row r="313">
          <cell r="E313"/>
          <cell r="F313"/>
          <cell r="N313" t="str">
            <v/>
          </cell>
        </row>
        <row r="314">
          <cell r="E314"/>
          <cell r="F314"/>
          <cell r="N314" t="str">
            <v/>
          </cell>
        </row>
        <row r="315">
          <cell r="E315"/>
          <cell r="F315"/>
          <cell r="N315" t="str">
            <v/>
          </cell>
        </row>
        <row r="316">
          <cell r="E316"/>
          <cell r="F316"/>
          <cell r="N316" t="str">
            <v/>
          </cell>
        </row>
        <row r="317">
          <cell r="E317"/>
          <cell r="F317"/>
          <cell r="N317" t="str">
            <v/>
          </cell>
        </row>
        <row r="318">
          <cell r="E318"/>
          <cell r="F318"/>
          <cell r="N318" t="str">
            <v/>
          </cell>
        </row>
        <row r="319">
          <cell r="E319"/>
          <cell r="F319"/>
          <cell r="N319" t="str">
            <v/>
          </cell>
        </row>
        <row r="320">
          <cell r="E320"/>
          <cell r="F320"/>
          <cell r="N320" t="str">
            <v/>
          </cell>
        </row>
        <row r="321">
          <cell r="E321"/>
          <cell r="F321"/>
          <cell r="N321" t="str">
            <v/>
          </cell>
        </row>
        <row r="322">
          <cell r="E322"/>
          <cell r="F322"/>
          <cell r="N322" t="str">
            <v/>
          </cell>
        </row>
        <row r="323">
          <cell r="E323"/>
          <cell r="F323"/>
          <cell r="N323" t="str">
            <v/>
          </cell>
        </row>
        <row r="324">
          <cell r="E324"/>
          <cell r="F324"/>
          <cell r="N324" t="str">
            <v/>
          </cell>
        </row>
        <row r="325">
          <cell r="E325"/>
          <cell r="F325"/>
          <cell r="N325" t="str">
            <v/>
          </cell>
        </row>
        <row r="326">
          <cell r="E326"/>
          <cell r="F326"/>
          <cell r="N326" t="str">
            <v/>
          </cell>
        </row>
        <row r="327">
          <cell r="E327"/>
          <cell r="F327"/>
          <cell r="N327" t="str">
            <v/>
          </cell>
        </row>
        <row r="328">
          <cell r="E328"/>
          <cell r="F328"/>
          <cell r="N328" t="str">
            <v/>
          </cell>
        </row>
        <row r="329">
          <cell r="E329"/>
          <cell r="F329"/>
          <cell r="N329" t="str">
            <v/>
          </cell>
        </row>
        <row r="330">
          <cell r="E330"/>
          <cell r="F330"/>
          <cell r="N330" t="str">
            <v/>
          </cell>
        </row>
        <row r="331">
          <cell r="E331"/>
          <cell r="F331"/>
          <cell r="N331" t="str">
            <v/>
          </cell>
        </row>
        <row r="332">
          <cell r="E332"/>
          <cell r="F332"/>
          <cell r="N332" t="str">
            <v/>
          </cell>
        </row>
        <row r="333">
          <cell r="E333"/>
          <cell r="F333"/>
          <cell r="N333" t="str">
            <v/>
          </cell>
        </row>
        <row r="334">
          <cell r="E334"/>
          <cell r="F334"/>
          <cell r="N334" t="str">
            <v/>
          </cell>
        </row>
        <row r="335">
          <cell r="E335"/>
          <cell r="F335"/>
          <cell r="N335" t="str">
            <v/>
          </cell>
        </row>
        <row r="336">
          <cell r="E336"/>
          <cell r="F336"/>
          <cell r="N336" t="str">
            <v/>
          </cell>
        </row>
        <row r="337">
          <cell r="E337"/>
          <cell r="F337"/>
          <cell r="N337" t="str">
            <v/>
          </cell>
        </row>
        <row r="338">
          <cell r="E338"/>
          <cell r="F338"/>
          <cell r="N338" t="str">
            <v/>
          </cell>
        </row>
        <row r="339">
          <cell r="E339"/>
          <cell r="F339"/>
          <cell r="N339" t="str">
            <v/>
          </cell>
        </row>
        <row r="340">
          <cell r="E340"/>
          <cell r="F340"/>
          <cell r="N340" t="str">
            <v/>
          </cell>
        </row>
        <row r="341">
          <cell r="E341"/>
          <cell r="F341"/>
          <cell r="N341" t="str">
            <v/>
          </cell>
        </row>
        <row r="342">
          <cell r="E342"/>
          <cell r="F342"/>
          <cell r="N342" t="str">
            <v/>
          </cell>
        </row>
        <row r="343">
          <cell r="E343"/>
          <cell r="F343"/>
          <cell r="N343" t="str">
            <v/>
          </cell>
        </row>
        <row r="344">
          <cell r="E344"/>
          <cell r="F344"/>
          <cell r="N344" t="str">
            <v/>
          </cell>
        </row>
        <row r="345">
          <cell r="E345"/>
          <cell r="F345"/>
          <cell r="N345" t="str">
            <v/>
          </cell>
        </row>
        <row r="346">
          <cell r="E346"/>
          <cell r="F346"/>
          <cell r="N346" t="str">
            <v/>
          </cell>
        </row>
        <row r="347">
          <cell r="E347"/>
          <cell r="F347"/>
          <cell r="N347" t="str">
            <v/>
          </cell>
        </row>
        <row r="348">
          <cell r="E348"/>
          <cell r="F348"/>
          <cell r="N348" t="str">
            <v/>
          </cell>
        </row>
        <row r="349">
          <cell r="E349"/>
          <cell r="F349"/>
          <cell r="N349" t="str">
            <v/>
          </cell>
        </row>
        <row r="350">
          <cell r="E350"/>
          <cell r="F350"/>
          <cell r="N350" t="str">
            <v/>
          </cell>
        </row>
        <row r="351">
          <cell r="E351"/>
          <cell r="F351"/>
          <cell r="N351" t="str">
            <v/>
          </cell>
        </row>
        <row r="352">
          <cell r="E352"/>
          <cell r="F352"/>
          <cell r="N352" t="str">
            <v/>
          </cell>
        </row>
        <row r="353">
          <cell r="E353"/>
          <cell r="F353"/>
          <cell r="N353" t="str">
            <v/>
          </cell>
        </row>
        <row r="354">
          <cell r="E354"/>
          <cell r="F354"/>
          <cell r="N354" t="str">
            <v/>
          </cell>
        </row>
        <row r="355">
          <cell r="E355"/>
          <cell r="F355"/>
          <cell r="N355" t="str">
            <v/>
          </cell>
        </row>
        <row r="356">
          <cell r="E356"/>
          <cell r="F356"/>
          <cell r="N356" t="str">
            <v/>
          </cell>
        </row>
        <row r="357">
          <cell r="E357"/>
          <cell r="F357"/>
          <cell r="N357" t="str">
            <v/>
          </cell>
        </row>
        <row r="358">
          <cell r="E358"/>
          <cell r="F358"/>
          <cell r="N358" t="str">
            <v/>
          </cell>
        </row>
        <row r="359">
          <cell r="E359"/>
          <cell r="F359"/>
          <cell r="N359" t="str">
            <v/>
          </cell>
        </row>
        <row r="360">
          <cell r="E360"/>
          <cell r="F360"/>
          <cell r="N360" t="str">
            <v/>
          </cell>
        </row>
        <row r="361">
          <cell r="E361"/>
          <cell r="F361"/>
          <cell r="N361" t="str">
            <v/>
          </cell>
        </row>
        <row r="362">
          <cell r="E362"/>
          <cell r="F362"/>
          <cell r="N362" t="str">
            <v/>
          </cell>
        </row>
        <row r="363">
          <cell r="E363"/>
          <cell r="F363"/>
          <cell r="N363" t="str">
            <v/>
          </cell>
        </row>
        <row r="364">
          <cell r="E364"/>
          <cell r="F364"/>
          <cell r="N364" t="str">
            <v/>
          </cell>
        </row>
        <row r="365">
          <cell r="E365"/>
          <cell r="F365"/>
          <cell r="N365" t="str">
            <v/>
          </cell>
        </row>
        <row r="366">
          <cell r="E366"/>
          <cell r="F366"/>
          <cell r="N366" t="str">
            <v/>
          </cell>
        </row>
        <row r="367">
          <cell r="E367"/>
          <cell r="F367"/>
          <cell r="N367" t="str">
            <v/>
          </cell>
        </row>
        <row r="368">
          <cell r="E368"/>
          <cell r="F368"/>
          <cell r="N368" t="str">
            <v/>
          </cell>
        </row>
        <row r="369">
          <cell r="E369"/>
          <cell r="F369"/>
          <cell r="N369" t="str">
            <v/>
          </cell>
        </row>
        <row r="370">
          <cell r="E370"/>
          <cell r="F370"/>
          <cell r="N370" t="str">
            <v/>
          </cell>
        </row>
        <row r="371">
          <cell r="E371"/>
          <cell r="F371"/>
          <cell r="N371" t="str">
            <v/>
          </cell>
        </row>
        <row r="372">
          <cell r="E372"/>
          <cell r="F372"/>
          <cell r="N372" t="str">
            <v/>
          </cell>
        </row>
        <row r="373">
          <cell r="E373"/>
          <cell r="F373"/>
          <cell r="N373" t="str">
            <v/>
          </cell>
        </row>
        <row r="374">
          <cell r="E374"/>
          <cell r="F374"/>
          <cell r="N374" t="str">
            <v/>
          </cell>
        </row>
        <row r="375">
          <cell r="E375"/>
          <cell r="F375"/>
          <cell r="N375" t="str">
            <v/>
          </cell>
        </row>
        <row r="376">
          <cell r="E376"/>
          <cell r="F376"/>
          <cell r="N376" t="str">
            <v/>
          </cell>
        </row>
        <row r="377">
          <cell r="E377"/>
          <cell r="F377"/>
          <cell r="N377" t="str">
            <v/>
          </cell>
        </row>
        <row r="378">
          <cell r="E378"/>
          <cell r="F378"/>
          <cell r="N378" t="str">
            <v/>
          </cell>
        </row>
        <row r="379">
          <cell r="E379"/>
          <cell r="F379"/>
          <cell r="N379" t="str">
            <v/>
          </cell>
        </row>
        <row r="380">
          <cell r="E380"/>
          <cell r="F380"/>
          <cell r="N380" t="str">
            <v/>
          </cell>
        </row>
        <row r="381">
          <cell r="E381"/>
          <cell r="F381"/>
          <cell r="N381" t="str">
            <v/>
          </cell>
        </row>
        <row r="382">
          <cell r="E382"/>
          <cell r="F382"/>
          <cell r="N382" t="str">
            <v/>
          </cell>
        </row>
        <row r="383">
          <cell r="E383"/>
          <cell r="F383"/>
          <cell r="N383" t="str">
            <v/>
          </cell>
        </row>
        <row r="384">
          <cell r="E384"/>
          <cell r="F384"/>
          <cell r="N384" t="str">
            <v/>
          </cell>
        </row>
        <row r="385">
          <cell r="E385"/>
          <cell r="F385"/>
          <cell r="N385" t="str">
            <v/>
          </cell>
        </row>
        <row r="386">
          <cell r="E386"/>
          <cell r="F386"/>
          <cell r="N386" t="str">
            <v/>
          </cell>
        </row>
        <row r="387">
          <cell r="E387"/>
          <cell r="F387"/>
          <cell r="N387" t="str">
            <v/>
          </cell>
        </row>
        <row r="388">
          <cell r="E388"/>
          <cell r="F388"/>
          <cell r="N388" t="str">
            <v/>
          </cell>
        </row>
        <row r="389">
          <cell r="E389"/>
          <cell r="F389"/>
          <cell r="N389" t="str">
            <v/>
          </cell>
        </row>
        <row r="390">
          <cell r="E390"/>
          <cell r="F390"/>
          <cell r="N390" t="str">
            <v/>
          </cell>
        </row>
        <row r="391">
          <cell r="E391"/>
          <cell r="F391"/>
          <cell r="N391" t="str">
            <v/>
          </cell>
        </row>
        <row r="392">
          <cell r="E392"/>
          <cell r="F392"/>
          <cell r="N392" t="str">
            <v/>
          </cell>
        </row>
        <row r="393">
          <cell r="E393"/>
          <cell r="F393"/>
          <cell r="N393" t="str">
            <v/>
          </cell>
        </row>
        <row r="394">
          <cell r="E394"/>
          <cell r="F394"/>
          <cell r="N394" t="str">
            <v/>
          </cell>
        </row>
        <row r="395">
          <cell r="E395"/>
          <cell r="F395"/>
          <cell r="N395" t="str">
            <v/>
          </cell>
        </row>
        <row r="396">
          <cell r="E396"/>
          <cell r="F396"/>
          <cell r="N396" t="str">
            <v/>
          </cell>
        </row>
        <row r="397">
          <cell r="E397"/>
          <cell r="F397"/>
          <cell r="N397" t="str">
            <v/>
          </cell>
        </row>
        <row r="398">
          <cell r="E398"/>
          <cell r="F398"/>
          <cell r="N398" t="str">
            <v/>
          </cell>
        </row>
        <row r="399">
          <cell r="E399"/>
          <cell r="F399"/>
          <cell r="N399" t="str">
            <v/>
          </cell>
        </row>
        <row r="400">
          <cell r="E400"/>
          <cell r="F400"/>
          <cell r="N400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INGRESOS"/>
      <sheetName val="GASTOS"/>
      <sheetName val="CLIENTES"/>
      <sheetName val="PROVEEDORES"/>
      <sheetName val="CALCULOS"/>
      <sheetName val="MODELO 130"/>
      <sheetName val="MODELO 303"/>
      <sheetName val="MODELO 390"/>
      <sheetName val="IRPF ANUAL"/>
      <sheetName val="MODELO 347"/>
      <sheetName val="FACTURA"/>
      <sheetName val="FACTURA R.EQ"/>
      <sheetName val="Acerca de"/>
      <sheetName val="Bienes de Inversión"/>
      <sheetName val="TABLAS AMORTIZACIONES"/>
      <sheetName val="VEHÍCULO"/>
      <sheetName val="DATOS FISCALES"/>
      <sheetName val="Hoja1"/>
    </sheetNames>
    <sheetDataSet>
      <sheetData sheetId="0"/>
      <sheetData sheetId="1">
        <row r="2">
          <cell r="E2" t="str">
            <v>CDAD. PROP. ALMACERA 4</v>
          </cell>
          <cell r="F2">
            <v>3305.79</v>
          </cell>
          <cell r="N2">
            <v>1</v>
          </cell>
        </row>
        <row r="3">
          <cell r="E3" t="str">
            <v>TRAZIA FORMACION Y GESTION, S.L.</v>
          </cell>
          <cell r="F3">
            <v>2500</v>
          </cell>
          <cell r="N3">
            <v>1</v>
          </cell>
        </row>
        <row r="4">
          <cell r="E4" t="str">
            <v>THE SEA WASP MKT S.L.</v>
          </cell>
          <cell r="N4">
            <v>0</v>
          </cell>
        </row>
        <row r="5">
          <cell r="E5" t="str">
            <v>THE SEA WASP MKT S.L.</v>
          </cell>
          <cell r="N5">
            <v>0</v>
          </cell>
        </row>
        <row r="6">
          <cell r="E6" t="str">
            <v>NURIA MORERA-FEDERICO GIL</v>
          </cell>
          <cell r="F6">
            <v>2200</v>
          </cell>
          <cell r="N6">
            <v>2</v>
          </cell>
        </row>
        <row r="7">
          <cell r="E7" t="str">
            <v>COM.PROP.RAMON Y CAJAL, 32</v>
          </cell>
          <cell r="F7">
            <v>450</v>
          </cell>
          <cell r="N7">
            <v>3</v>
          </cell>
        </row>
        <row r="8">
          <cell r="E8" t="str">
            <v>CDAD.PROP.SANTÍSIMO CR.GRAO, 8</v>
          </cell>
          <cell r="F8">
            <v>1715</v>
          </cell>
          <cell r="N8">
            <v>2</v>
          </cell>
        </row>
        <row r="9">
          <cell r="E9" t="str">
            <v>THE SEA WASP MKT S.L.</v>
          </cell>
          <cell r="N9">
            <v>0</v>
          </cell>
        </row>
        <row r="10">
          <cell r="E10" t="str">
            <v>CDAD. PROP. ALMACERA 4</v>
          </cell>
          <cell r="F10">
            <v>1000</v>
          </cell>
          <cell r="N10">
            <v>2</v>
          </cell>
        </row>
        <row r="11">
          <cell r="E11" t="str">
            <v>C.P.SAN FCO. BORJA, 8</v>
          </cell>
          <cell r="F11">
            <v>900</v>
          </cell>
          <cell r="N11">
            <v>2</v>
          </cell>
        </row>
        <row r="12">
          <cell r="E12" t="str">
            <v>C.P.CASTAN TOBEÑAS, 17</v>
          </cell>
          <cell r="F12">
            <v>828</v>
          </cell>
          <cell r="N12">
            <v>3</v>
          </cell>
        </row>
        <row r="13">
          <cell r="E13" t="str">
            <v>C.P.NOU D'OCTUBRE, 16</v>
          </cell>
          <cell r="F13">
            <v>561.98</v>
          </cell>
          <cell r="N13">
            <v>2</v>
          </cell>
        </row>
        <row r="14">
          <cell r="E14" t="str">
            <v>ANDRÉS CENTELLES GUAITA</v>
          </cell>
          <cell r="F14">
            <v>1583.36</v>
          </cell>
          <cell r="N14">
            <v>3</v>
          </cell>
        </row>
        <row r="15">
          <cell r="E15" t="str">
            <v>NURIA MORERA-FEDERICO GIL</v>
          </cell>
          <cell r="F15">
            <v>120</v>
          </cell>
          <cell r="N15">
            <v>3</v>
          </cell>
        </row>
        <row r="16">
          <cell r="E16" t="str">
            <v>CDAD. PROP. ALMACERA 4</v>
          </cell>
          <cell r="F16">
            <v>1000</v>
          </cell>
          <cell r="N16">
            <v>3</v>
          </cell>
        </row>
        <row r="17">
          <cell r="E17" t="str">
            <v>TRAZIA FORMACION Y GESTION, S.L.</v>
          </cell>
          <cell r="F17">
            <v>2500</v>
          </cell>
          <cell r="N17">
            <v>3</v>
          </cell>
        </row>
        <row r="18">
          <cell r="E18" t="str">
            <v>Garchitorena, s.l. </v>
          </cell>
          <cell r="F18">
            <v>900</v>
          </cell>
          <cell r="N18">
            <v>4</v>
          </cell>
        </row>
        <row r="19">
          <cell r="E19" t="str">
            <v>Garchitorena, s.l. </v>
          </cell>
          <cell r="F19">
            <v>900</v>
          </cell>
          <cell r="N19">
            <v>4</v>
          </cell>
        </row>
        <row r="20">
          <cell r="E20" t="str">
            <v>Garchitorena, s.l. </v>
          </cell>
          <cell r="F20">
            <v>900</v>
          </cell>
          <cell r="N20">
            <v>4</v>
          </cell>
        </row>
        <row r="21">
          <cell r="E21" t="str">
            <v>TRAZIA FORMACION Y GESTION, S.L.</v>
          </cell>
          <cell r="F21">
            <v>25000</v>
          </cell>
          <cell r="N21">
            <v>4</v>
          </cell>
        </row>
        <row r="22">
          <cell r="E22"/>
          <cell r="F22"/>
          <cell r="N22" t="str">
            <v/>
          </cell>
        </row>
        <row r="23">
          <cell r="E23"/>
          <cell r="F23"/>
          <cell r="N23" t="str">
            <v/>
          </cell>
        </row>
        <row r="24">
          <cell r="E24"/>
          <cell r="F24"/>
          <cell r="N24" t="str">
            <v/>
          </cell>
        </row>
        <row r="25">
          <cell r="E25"/>
          <cell r="F25"/>
          <cell r="N25" t="str">
            <v/>
          </cell>
        </row>
        <row r="26">
          <cell r="E26"/>
          <cell r="F26"/>
          <cell r="N26" t="str">
            <v/>
          </cell>
        </row>
        <row r="27">
          <cell r="E27"/>
          <cell r="F27"/>
          <cell r="N27" t="str">
            <v/>
          </cell>
        </row>
        <row r="28">
          <cell r="E28"/>
          <cell r="F28"/>
          <cell r="N28" t="str">
            <v/>
          </cell>
        </row>
        <row r="29">
          <cell r="E29"/>
          <cell r="F29"/>
          <cell r="N29" t="str">
            <v/>
          </cell>
        </row>
        <row r="30">
          <cell r="E30"/>
          <cell r="F30"/>
          <cell r="N30" t="str">
            <v/>
          </cell>
        </row>
        <row r="31">
          <cell r="E31"/>
          <cell r="F31"/>
          <cell r="N31" t="str">
            <v/>
          </cell>
        </row>
        <row r="32">
          <cell r="E32"/>
          <cell r="F32"/>
          <cell r="N32" t="str">
            <v/>
          </cell>
        </row>
        <row r="33">
          <cell r="E33"/>
          <cell r="F33"/>
          <cell r="N33" t="str">
            <v/>
          </cell>
        </row>
        <row r="34">
          <cell r="E34"/>
          <cell r="F34"/>
          <cell r="N34" t="str">
            <v/>
          </cell>
        </row>
        <row r="35">
          <cell r="E35"/>
          <cell r="F35"/>
          <cell r="N35" t="str">
            <v/>
          </cell>
        </row>
        <row r="36">
          <cell r="E36"/>
          <cell r="F36"/>
          <cell r="N36" t="str">
            <v/>
          </cell>
        </row>
        <row r="37">
          <cell r="E37"/>
          <cell r="F37"/>
          <cell r="N37" t="str">
            <v/>
          </cell>
        </row>
        <row r="38">
          <cell r="E38"/>
          <cell r="F38"/>
          <cell r="N38" t="str">
            <v/>
          </cell>
        </row>
        <row r="39">
          <cell r="E39"/>
          <cell r="F39"/>
          <cell r="N39" t="str">
            <v/>
          </cell>
        </row>
        <row r="40">
          <cell r="E40"/>
          <cell r="F40"/>
          <cell r="N40" t="str">
            <v/>
          </cell>
        </row>
        <row r="41">
          <cell r="E41"/>
          <cell r="F41"/>
          <cell r="N41" t="str">
            <v/>
          </cell>
        </row>
        <row r="42">
          <cell r="E42"/>
          <cell r="F42"/>
          <cell r="N42" t="str">
            <v/>
          </cell>
        </row>
        <row r="43">
          <cell r="E43"/>
          <cell r="F43"/>
          <cell r="N43" t="str">
            <v/>
          </cell>
        </row>
        <row r="44">
          <cell r="E44"/>
          <cell r="F44"/>
          <cell r="N44" t="str">
            <v/>
          </cell>
        </row>
        <row r="45">
          <cell r="E45"/>
          <cell r="F45"/>
          <cell r="N45" t="str">
            <v/>
          </cell>
        </row>
        <row r="46">
          <cell r="E46"/>
          <cell r="F46"/>
          <cell r="N46" t="str">
            <v/>
          </cell>
        </row>
        <row r="47">
          <cell r="E47"/>
          <cell r="F47"/>
          <cell r="N47" t="str">
            <v/>
          </cell>
        </row>
        <row r="48">
          <cell r="E48"/>
          <cell r="F48"/>
          <cell r="N48" t="str">
            <v/>
          </cell>
        </row>
        <row r="49">
          <cell r="E49"/>
          <cell r="F49"/>
          <cell r="N49" t="str">
            <v/>
          </cell>
        </row>
        <row r="50">
          <cell r="E50"/>
          <cell r="F50"/>
          <cell r="N50" t="str">
            <v/>
          </cell>
        </row>
        <row r="51">
          <cell r="E51"/>
          <cell r="F51"/>
          <cell r="N51" t="str">
            <v/>
          </cell>
        </row>
        <row r="52">
          <cell r="E52"/>
          <cell r="F52"/>
          <cell r="N52" t="str">
            <v/>
          </cell>
        </row>
        <row r="53">
          <cell r="E53"/>
          <cell r="F53"/>
          <cell r="N53" t="str">
            <v/>
          </cell>
        </row>
        <row r="54">
          <cell r="E54"/>
          <cell r="F54"/>
          <cell r="N54" t="str">
            <v/>
          </cell>
        </row>
        <row r="55">
          <cell r="E55"/>
          <cell r="F55"/>
          <cell r="N55" t="str">
            <v/>
          </cell>
        </row>
        <row r="56">
          <cell r="E56"/>
          <cell r="F56"/>
          <cell r="N56" t="str">
            <v/>
          </cell>
        </row>
        <row r="57">
          <cell r="E57"/>
          <cell r="F57"/>
          <cell r="N57" t="str">
            <v/>
          </cell>
        </row>
        <row r="58">
          <cell r="E58"/>
          <cell r="F58"/>
          <cell r="N58" t="str">
            <v/>
          </cell>
        </row>
        <row r="59">
          <cell r="E59"/>
          <cell r="F59"/>
          <cell r="N59" t="str">
            <v/>
          </cell>
        </row>
        <row r="60">
          <cell r="E60"/>
          <cell r="F60"/>
          <cell r="N60" t="str">
            <v/>
          </cell>
        </row>
        <row r="61">
          <cell r="E61"/>
          <cell r="F61"/>
          <cell r="N61" t="str">
            <v/>
          </cell>
        </row>
        <row r="62">
          <cell r="E62"/>
          <cell r="F62"/>
          <cell r="N62" t="str">
            <v/>
          </cell>
        </row>
        <row r="63">
          <cell r="E63"/>
          <cell r="F63"/>
          <cell r="N63" t="str">
            <v/>
          </cell>
        </row>
        <row r="64">
          <cell r="E64"/>
          <cell r="F64"/>
          <cell r="N64" t="str">
            <v/>
          </cell>
        </row>
        <row r="65">
          <cell r="E65"/>
          <cell r="F65"/>
          <cell r="N65" t="str">
            <v/>
          </cell>
        </row>
        <row r="66">
          <cell r="E66"/>
          <cell r="F66"/>
          <cell r="N66" t="str">
            <v/>
          </cell>
        </row>
        <row r="67">
          <cell r="E67"/>
          <cell r="F67"/>
          <cell r="N67" t="str">
            <v/>
          </cell>
        </row>
        <row r="68">
          <cell r="E68"/>
          <cell r="F68"/>
          <cell r="N68" t="str">
            <v/>
          </cell>
        </row>
        <row r="69">
          <cell r="E69"/>
          <cell r="F69"/>
          <cell r="N69" t="str">
            <v/>
          </cell>
        </row>
        <row r="70">
          <cell r="E70"/>
          <cell r="F70"/>
          <cell r="N70" t="str">
            <v/>
          </cell>
        </row>
        <row r="71">
          <cell r="E71"/>
          <cell r="F71"/>
          <cell r="N71" t="str">
            <v/>
          </cell>
        </row>
        <row r="72">
          <cell r="E72"/>
          <cell r="F72"/>
          <cell r="N72" t="str">
            <v/>
          </cell>
        </row>
        <row r="73">
          <cell r="E73"/>
          <cell r="F73"/>
          <cell r="N73" t="str">
            <v/>
          </cell>
        </row>
        <row r="74">
          <cell r="E74"/>
          <cell r="F74"/>
          <cell r="N74" t="str">
            <v/>
          </cell>
        </row>
        <row r="75">
          <cell r="E75"/>
          <cell r="F75"/>
          <cell r="N75" t="str">
            <v/>
          </cell>
        </row>
        <row r="76">
          <cell r="E76"/>
          <cell r="F76"/>
          <cell r="N76" t="str">
            <v/>
          </cell>
        </row>
        <row r="77">
          <cell r="E77"/>
          <cell r="F77"/>
          <cell r="N77" t="str">
            <v/>
          </cell>
        </row>
        <row r="78">
          <cell r="E78"/>
          <cell r="F78"/>
          <cell r="N78" t="str">
            <v/>
          </cell>
        </row>
        <row r="79">
          <cell r="E79"/>
          <cell r="F79"/>
          <cell r="N79" t="str">
            <v/>
          </cell>
        </row>
        <row r="80">
          <cell r="E80"/>
          <cell r="F80"/>
          <cell r="N80" t="str">
            <v/>
          </cell>
        </row>
        <row r="81">
          <cell r="E81"/>
          <cell r="F81"/>
          <cell r="N81" t="str">
            <v/>
          </cell>
        </row>
        <row r="82">
          <cell r="E82"/>
          <cell r="F82"/>
          <cell r="N82" t="str">
            <v/>
          </cell>
        </row>
        <row r="83">
          <cell r="E83"/>
          <cell r="F83"/>
          <cell r="N83" t="str">
            <v/>
          </cell>
        </row>
        <row r="84">
          <cell r="E84"/>
          <cell r="F84"/>
          <cell r="N84" t="str">
            <v/>
          </cell>
        </row>
        <row r="85">
          <cell r="E85"/>
          <cell r="F85"/>
          <cell r="N85" t="str">
            <v/>
          </cell>
        </row>
        <row r="86">
          <cell r="E86"/>
          <cell r="F86"/>
          <cell r="N86" t="str">
            <v/>
          </cell>
        </row>
        <row r="87">
          <cell r="E87"/>
          <cell r="F87"/>
          <cell r="N87" t="str">
            <v/>
          </cell>
        </row>
        <row r="88">
          <cell r="E88"/>
          <cell r="F88"/>
          <cell r="N88" t="str">
            <v/>
          </cell>
        </row>
        <row r="89">
          <cell r="E89"/>
          <cell r="F89"/>
          <cell r="N89" t="str">
            <v/>
          </cell>
        </row>
        <row r="90">
          <cell r="E90"/>
          <cell r="F90"/>
          <cell r="N90" t="str">
            <v/>
          </cell>
        </row>
        <row r="91">
          <cell r="E91"/>
          <cell r="F91"/>
          <cell r="N91" t="str">
            <v/>
          </cell>
        </row>
        <row r="92">
          <cell r="E92"/>
          <cell r="F92"/>
          <cell r="N92" t="str">
            <v/>
          </cell>
        </row>
        <row r="93">
          <cell r="E93"/>
          <cell r="F93"/>
          <cell r="N93" t="str">
            <v/>
          </cell>
        </row>
        <row r="94">
          <cell r="E94"/>
          <cell r="F94"/>
          <cell r="N94" t="str">
            <v/>
          </cell>
        </row>
        <row r="95">
          <cell r="E95"/>
          <cell r="F95"/>
          <cell r="N95" t="str">
            <v/>
          </cell>
        </row>
        <row r="96">
          <cell r="E96"/>
          <cell r="F96"/>
          <cell r="N96" t="str">
            <v/>
          </cell>
        </row>
        <row r="97">
          <cell r="E97"/>
          <cell r="F97"/>
          <cell r="N97" t="str">
            <v/>
          </cell>
        </row>
        <row r="98">
          <cell r="E98"/>
          <cell r="F98"/>
          <cell r="N98" t="str">
            <v/>
          </cell>
        </row>
        <row r="99">
          <cell r="E99"/>
          <cell r="F99"/>
          <cell r="N99" t="str">
            <v/>
          </cell>
        </row>
        <row r="100">
          <cell r="E100"/>
          <cell r="F100"/>
          <cell r="N100" t="str">
            <v/>
          </cell>
        </row>
        <row r="101">
          <cell r="E101"/>
          <cell r="F101"/>
          <cell r="N101" t="str">
            <v/>
          </cell>
        </row>
        <row r="102">
          <cell r="E102"/>
          <cell r="F102"/>
          <cell r="N102" t="str">
            <v/>
          </cell>
        </row>
        <row r="103">
          <cell r="E103"/>
          <cell r="F103"/>
          <cell r="N103" t="str">
            <v/>
          </cell>
        </row>
        <row r="104">
          <cell r="E104"/>
          <cell r="F104"/>
          <cell r="N104" t="str">
            <v/>
          </cell>
        </row>
        <row r="105">
          <cell r="E105"/>
          <cell r="F105"/>
          <cell r="N105" t="str">
            <v/>
          </cell>
        </row>
        <row r="106">
          <cell r="E106"/>
          <cell r="F106"/>
          <cell r="N106" t="str">
            <v/>
          </cell>
        </row>
        <row r="107">
          <cell r="E107"/>
          <cell r="F107"/>
          <cell r="N107" t="str">
            <v/>
          </cell>
        </row>
        <row r="108">
          <cell r="E108"/>
          <cell r="F108"/>
          <cell r="N108" t="str">
            <v/>
          </cell>
        </row>
        <row r="109">
          <cell r="E109"/>
          <cell r="F109"/>
          <cell r="N109" t="str">
            <v/>
          </cell>
        </row>
        <row r="110">
          <cell r="E110"/>
          <cell r="F110"/>
          <cell r="N110" t="str">
            <v/>
          </cell>
        </row>
        <row r="111">
          <cell r="E111"/>
          <cell r="F111"/>
          <cell r="N111" t="str">
            <v/>
          </cell>
        </row>
        <row r="112">
          <cell r="E112"/>
          <cell r="F112"/>
          <cell r="N112" t="str">
            <v/>
          </cell>
        </row>
        <row r="113">
          <cell r="E113"/>
          <cell r="F113"/>
          <cell r="N113" t="str">
            <v/>
          </cell>
        </row>
        <row r="114">
          <cell r="E114"/>
          <cell r="F114"/>
          <cell r="N114" t="str">
            <v/>
          </cell>
        </row>
        <row r="115">
          <cell r="E115"/>
          <cell r="F115"/>
          <cell r="N115" t="str">
            <v/>
          </cell>
        </row>
        <row r="116">
          <cell r="E116"/>
          <cell r="F116"/>
          <cell r="N116" t="str">
            <v/>
          </cell>
        </row>
        <row r="117">
          <cell r="E117"/>
          <cell r="F117"/>
          <cell r="N117" t="str">
            <v/>
          </cell>
        </row>
        <row r="118">
          <cell r="E118"/>
          <cell r="F118"/>
          <cell r="N118" t="str">
            <v/>
          </cell>
        </row>
        <row r="119">
          <cell r="E119"/>
          <cell r="F119"/>
          <cell r="N119" t="str">
            <v/>
          </cell>
        </row>
        <row r="120">
          <cell r="E120"/>
          <cell r="F120"/>
          <cell r="N120" t="str">
            <v/>
          </cell>
        </row>
        <row r="121">
          <cell r="E121"/>
          <cell r="F121"/>
          <cell r="N121" t="str">
            <v/>
          </cell>
        </row>
        <row r="122">
          <cell r="E122"/>
          <cell r="F122"/>
          <cell r="N122" t="str">
            <v/>
          </cell>
        </row>
        <row r="123">
          <cell r="E123"/>
          <cell r="F123"/>
          <cell r="N123" t="str">
            <v/>
          </cell>
        </row>
        <row r="124">
          <cell r="E124"/>
          <cell r="F124"/>
          <cell r="N124" t="str">
            <v/>
          </cell>
        </row>
        <row r="125">
          <cell r="E125"/>
          <cell r="F125"/>
          <cell r="N125" t="str">
            <v/>
          </cell>
        </row>
        <row r="126">
          <cell r="E126"/>
          <cell r="F126"/>
          <cell r="N126" t="str">
            <v/>
          </cell>
        </row>
        <row r="127">
          <cell r="E127"/>
          <cell r="F127"/>
          <cell r="N127" t="str">
            <v/>
          </cell>
        </row>
        <row r="128">
          <cell r="E128"/>
          <cell r="F128"/>
          <cell r="N128" t="str">
            <v/>
          </cell>
        </row>
        <row r="129">
          <cell r="E129"/>
          <cell r="F129"/>
          <cell r="N129" t="str">
            <v/>
          </cell>
        </row>
        <row r="130">
          <cell r="E130"/>
          <cell r="F130"/>
          <cell r="N130" t="str">
            <v/>
          </cell>
        </row>
        <row r="131">
          <cell r="E131"/>
          <cell r="F131"/>
          <cell r="N131" t="str">
            <v/>
          </cell>
        </row>
        <row r="132">
          <cell r="E132"/>
          <cell r="F132"/>
          <cell r="N132" t="str">
            <v/>
          </cell>
        </row>
        <row r="133">
          <cell r="E133"/>
          <cell r="F133"/>
          <cell r="N133" t="str">
            <v/>
          </cell>
        </row>
        <row r="134">
          <cell r="E134"/>
          <cell r="F134"/>
          <cell r="N134" t="str">
            <v/>
          </cell>
        </row>
        <row r="135">
          <cell r="E135"/>
          <cell r="F135"/>
          <cell r="N135" t="str">
            <v/>
          </cell>
        </row>
        <row r="136">
          <cell r="E136"/>
          <cell r="F136"/>
          <cell r="N136" t="str">
            <v/>
          </cell>
        </row>
        <row r="137">
          <cell r="E137"/>
          <cell r="F137"/>
          <cell r="N137" t="str">
            <v/>
          </cell>
        </row>
        <row r="138">
          <cell r="E138"/>
          <cell r="F138"/>
          <cell r="N138" t="str">
            <v/>
          </cell>
        </row>
        <row r="139">
          <cell r="E139"/>
          <cell r="F139"/>
          <cell r="N139" t="str">
            <v/>
          </cell>
        </row>
        <row r="140">
          <cell r="E140"/>
          <cell r="F140"/>
          <cell r="N140" t="str">
            <v/>
          </cell>
        </row>
        <row r="141">
          <cell r="E141"/>
          <cell r="F141"/>
          <cell r="N141" t="str">
            <v/>
          </cell>
        </row>
        <row r="142">
          <cell r="E142"/>
          <cell r="F142"/>
          <cell r="N142" t="str">
            <v/>
          </cell>
        </row>
        <row r="143">
          <cell r="E143"/>
          <cell r="F143"/>
          <cell r="N143" t="str">
            <v/>
          </cell>
        </row>
        <row r="144">
          <cell r="E144"/>
          <cell r="F144"/>
          <cell r="N144" t="str">
            <v/>
          </cell>
        </row>
        <row r="145">
          <cell r="E145"/>
          <cell r="F145"/>
          <cell r="N145" t="str">
            <v/>
          </cell>
        </row>
        <row r="146">
          <cell r="E146"/>
          <cell r="F146"/>
          <cell r="N146" t="str">
            <v/>
          </cell>
        </row>
        <row r="147">
          <cell r="E147"/>
          <cell r="F147"/>
          <cell r="N147" t="str">
            <v/>
          </cell>
        </row>
        <row r="148">
          <cell r="E148"/>
          <cell r="F148"/>
          <cell r="N148" t="str">
            <v/>
          </cell>
        </row>
        <row r="149">
          <cell r="E149"/>
          <cell r="F149"/>
          <cell r="N149" t="str">
            <v/>
          </cell>
        </row>
        <row r="150">
          <cell r="E150"/>
          <cell r="F150"/>
          <cell r="N150" t="str">
            <v/>
          </cell>
        </row>
        <row r="151">
          <cell r="E151"/>
          <cell r="F151"/>
          <cell r="N151" t="str">
            <v/>
          </cell>
        </row>
        <row r="152">
          <cell r="E152"/>
          <cell r="F152"/>
          <cell r="N152" t="str">
            <v/>
          </cell>
        </row>
        <row r="153">
          <cell r="E153"/>
          <cell r="F153"/>
          <cell r="N153" t="str">
            <v/>
          </cell>
        </row>
        <row r="154">
          <cell r="E154"/>
          <cell r="F154"/>
          <cell r="N154" t="str">
            <v/>
          </cell>
        </row>
        <row r="155">
          <cell r="E155"/>
          <cell r="F155"/>
          <cell r="N155" t="str">
            <v/>
          </cell>
        </row>
        <row r="156">
          <cell r="E156"/>
          <cell r="F156"/>
          <cell r="N156" t="str">
            <v/>
          </cell>
        </row>
        <row r="157">
          <cell r="E157"/>
          <cell r="F157"/>
          <cell r="N157" t="str">
            <v/>
          </cell>
        </row>
        <row r="158">
          <cell r="E158"/>
          <cell r="F158"/>
          <cell r="N158" t="str">
            <v/>
          </cell>
        </row>
        <row r="159">
          <cell r="E159"/>
          <cell r="F159"/>
          <cell r="N159" t="str">
            <v/>
          </cell>
        </row>
        <row r="160">
          <cell r="E160"/>
          <cell r="F160"/>
          <cell r="N160" t="str">
            <v/>
          </cell>
        </row>
        <row r="161">
          <cell r="E161"/>
          <cell r="F161"/>
          <cell r="N161" t="str">
            <v/>
          </cell>
        </row>
        <row r="162">
          <cell r="E162"/>
          <cell r="F162"/>
          <cell r="N162" t="str">
            <v/>
          </cell>
        </row>
        <row r="163">
          <cell r="E163"/>
          <cell r="F163"/>
          <cell r="N163" t="str">
            <v/>
          </cell>
        </row>
        <row r="164">
          <cell r="E164"/>
          <cell r="F164"/>
          <cell r="N164" t="str">
            <v/>
          </cell>
        </row>
        <row r="165">
          <cell r="E165"/>
          <cell r="F165"/>
          <cell r="N165" t="str">
            <v/>
          </cell>
        </row>
        <row r="166">
          <cell r="E166"/>
          <cell r="F166"/>
          <cell r="N166" t="str">
            <v/>
          </cell>
        </row>
        <row r="167">
          <cell r="E167"/>
          <cell r="F167"/>
          <cell r="N167" t="str">
            <v/>
          </cell>
        </row>
        <row r="168">
          <cell r="E168"/>
          <cell r="F168"/>
          <cell r="N168" t="str">
            <v/>
          </cell>
        </row>
        <row r="169">
          <cell r="E169"/>
          <cell r="F169"/>
          <cell r="N169" t="str">
            <v/>
          </cell>
        </row>
        <row r="170">
          <cell r="E170"/>
          <cell r="F170"/>
          <cell r="N170" t="str">
            <v/>
          </cell>
        </row>
        <row r="171">
          <cell r="E171"/>
          <cell r="F171"/>
          <cell r="N171" t="str">
            <v/>
          </cell>
        </row>
        <row r="172">
          <cell r="E172"/>
          <cell r="F172"/>
          <cell r="N172" t="str">
            <v/>
          </cell>
        </row>
        <row r="173">
          <cell r="E173"/>
          <cell r="F173"/>
          <cell r="N173" t="str">
            <v/>
          </cell>
        </row>
        <row r="174">
          <cell r="E174"/>
          <cell r="F174"/>
          <cell r="N174" t="str">
            <v/>
          </cell>
        </row>
        <row r="175">
          <cell r="E175"/>
          <cell r="F175"/>
          <cell r="N175" t="str">
            <v/>
          </cell>
        </row>
        <row r="176">
          <cell r="E176"/>
          <cell r="F176"/>
          <cell r="N176" t="str">
            <v/>
          </cell>
        </row>
        <row r="177">
          <cell r="E177"/>
          <cell r="F177"/>
          <cell r="N177" t="str">
            <v/>
          </cell>
        </row>
        <row r="178">
          <cell r="E178"/>
          <cell r="F178"/>
          <cell r="N178" t="str">
            <v/>
          </cell>
        </row>
        <row r="179">
          <cell r="E179"/>
          <cell r="F179"/>
          <cell r="N179" t="str">
            <v/>
          </cell>
        </row>
        <row r="180">
          <cell r="E180"/>
          <cell r="F180"/>
          <cell r="N180" t="str">
            <v/>
          </cell>
        </row>
        <row r="181">
          <cell r="E181"/>
          <cell r="F181"/>
          <cell r="N181" t="str">
            <v/>
          </cell>
        </row>
        <row r="182">
          <cell r="E182"/>
          <cell r="F182"/>
          <cell r="N182" t="str">
            <v/>
          </cell>
        </row>
        <row r="183">
          <cell r="E183"/>
          <cell r="F183"/>
          <cell r="N183" t="str">
            <v/>
          </cell>
        </row>
        <row r="184">
          <cell r="E184"/>
          <cell r="F184"/>
          <cell r="N184" t="str">
            <v/>
          </cell>
        </row>
        <row r="185">
          <cell r="E185"/>
          <cell r="F185"/>
          <cell r="N185" t="str">
            <v/>
          </cell>
        </row>
        <row r="186">
          <cell r="E186"/>
          <cell r="F186"/>
          <cell r="N186" t="str">
            <v/>
          </cell>
        </row>
        <row r="187">
          <cell r="E187"/>
          <cell r="F187"/>
          <cell r="N187" t="str">
            <v/>
          </cell>
        </row>
        <row r="188">
          <cell r="E188"/>
          <cell r="F188"/>
          <cell r="N188" t="str">
            <v/>
          </cell>
        </row>
        <row r="189">
          <cell r="E189"/>
          <cell r="F189"/>
          <cell r="N189" t="str">
            <v/>
          </cell>
        </row>
        <row r="190">
          <cell r="E190"/>
          <cell r="F190"/>
          <cell r="N190" t="str">
            <v/>
          </cell>
        </row>
        <row r="191">
          <cell r="E191"/>
          <cell r="F191"/>
          <cell r="N191" t="str">
            <v/>
          </cell>
        </row>
        <row r="192">
          <cell r="E192"/>
          <cell r="F192"/>
          <cell r="N192" t="str">
            <v/>
          </cell>
        </row>
        <row r="193">
          <cell r="E193"/>
          <cell r="F193"/>
          <cell r="N193" t="str">
            <v/>
          </cell>
        </row>
        <row r="194">
          <cell r="E194"/>
          <cell r="F194"/>
          <cell r="N194" t="str">
            <v/>
          </cell>
        </row>
        <row r="195">
          <cell r="E195"/>
          <cell r="F195"/>
          <cell r="N195" t="str">
            <v/>
          </cell>
        </row>
        <row r="196">
          <cell r="E196"/>
          <cell r="F196"/>
          <cell r="N196" t="str">
            <v/>
          </cell>
        </row>
        <row r="197">
          <cell r="E197"/>
          <cell r="F197"/>
          <cell r="N197" t="str">
            <v/>
          </cell>
        </row>
        <row r="198">
          <cell r="E198"/>
          <cell r="F198"/>
          <cell r="N198" t="str">
            <v/>
          </cell>
        </row>
        <row r="199">
          <cell r="E199"/>
          <cell r="F199"/>
          <cell r="N199" t="str">
            <v/>
          </cell>
        </row>
        <row r="200">
          <cell r="E200"/>
          <cell r="F200"/>
          <cell r="N200" t="str">
            <v/>
          </cell>
        </row>
        <row r="201">
          <cell r="E201"/>
          <cell r="F201"/>
          <cell r="N201" t="str">
            <v/>
          </cell>
        </row>
        <row r="202">
          <cell r="E202"/>
          <cell r="F202"/>
          <cell r="N202" t="str">
            <v/>
          </cell>
        </row>
        <row r="203">
          <cell r="E203"/>
          <cell r="F203"/>
          <cell r="N203" t="str">
            <v/>
          </cell>
        </row>
        <row r="204">
          <cell r="E204"/>
          <cell r="F204"/>
          <cell r="N204" t="str">
            <v/>
          </cell>
        </row>
        <row r="205">
          <cell r="E205"/>
          <cell r="F205"/>
          <cell r="N205" t="str">
            <v/>
          </cell>
        </row>
        <row r="206">
          <cell r="E206"/>
          <cell r="F206"/>
          <cell r="N206" t="str">
            <v/>
          </cell>
        </row>
        <row r="207">
          <cell r="E207"/>
          <cell r="F207"/>
          <cell r="N207" t="str">
            <v/>
          </cell>
        </row>
        <row r="208">
          <cell r="E208"/>
          <cell r="F208"/>
          <cell r="N208" t="str">
            <v/>
          </cell>
        </row>
        <row r="209">
          <cell r="E209"/>
          <cell r="F209"/>
          <cell r="N209" t="str">
            <v/>
          </cell>
        </row>
        <row r="210">
          <cell r="E210"/>
          <cell r="F210"/>
          <cell r="N210" t="str">
            <v/>
          </cell>
        </row>
        <row r="211">
          <cell r="E211"/>
          <cell r="F211"/>
          <cell r="N211" t="str">
            <v/>
          </cell>
        </row>
        <row r="212">
          <cell r="E212"/>
          <cell r="F212"/>
          <cell r="N212" t="str">
            <v/>
          </cell>
        </row>
        <row r="213">
          <cell r="E213"/>
          <cell r="F213"/>
          <cell r="N213" t="str">
            <v/>
          </cell>
        </row>
        <row r="214">
          <cell r="E214"/>
          <cell r="F214"/>
          <cell r="N214" t="str">
            <v/>
          </cell>
        </row>
        <row r="215">
          <cell r="E215"/>
          <cell r="F215"/>
          <cell r="N215" t="str">
            <v/>
          </cell>
        </row>
        <row r="216">
          <cell r="E216"/>
          <cell r="F216"/>
          <cell r="N216" t="str">
            <v/>
          </cell>
        </row>
        <row r="217">
          <cell r="E217"/>
          <cell r="F217"/>
          <cell r="N217" t="str">
            <v/>
          </cell>
        </row>
        <row r="218">
          <cell r="E218"/>
          <cell r="F218"/>
          <cell r="N218" t="str">
            <v/>
          </cell>
        </row>
        <row r="219">
          <cell r="E219"/>
          <cell r="F219"/>
          <cell r="N219" t="str">
            <v/>
          </cell>
        </row>
        <row r="220">
          <cell r="E220"/>
          <cell r="F220"/>
          <cell r="N220" t="str">
            <v/>
          </cell>
        </row>
        <row r="221">
          <cell r="E221"/>
          <cell r="F221"/>
          <cell r="N221" t="str">
            <v/>
          </cell>
        </row>
        <row r="222">
          <cell r="E222"/>
          <cell r="F222"/>
          <cell r="N222" t="str">
            <v/>
          </cell>
        </row>
        <row r="223">
          <cell r="E223"/>
          <cell r="F223"/>
          <cell r="N223" t="str">
            <v/>
          </cell>
        </row>
        <row r="224">
          <cell r="E224"/>
          <cell r="F224"/>
          <cell r="N224" t="str">
            <v/>
          </cell>
        </row>
        <row r="225">
          <cell r="E225"/>
          <cell r="F225"/>
          <cell r="N225" t="str">
            <v/>
          </cell>
        </row>
        <row r="226">
          <cell r="E226"/>
          <cell r="F226"/>
          <cell r="N226" t="str">
            <v/>
          </cell>
        </row>
        <row r="227">
          <cell r="E227"/>
          <cell r="F227"/>
          <cell r="N227" t="str">
            <v/>
          </cell>
        </row>
        <row r="228">
          <cell r="E228"/>
          <cell r="F228"/>
          <cell r="N228" t="str">
            <v/>
          </cell>
        </row>
        <row r="229">
          <cell r="E229"/>
          <cell r="F229"/>
          <cell r="N229" t="str">
            <v/>
          </cell>
        </row>
        <row r="230">
          <cell r="E230"/>
          <cell r="F230"/>
          <cell r="N230" t="str">
            <v/>
          </cell>
        </row>
        <row r="231">
          <cell r="E231"/>
          <cell r="F231"/>
          <cell r="N231" t="str">
            <v/>
          </cell>
        </row>
        <row r="232">
          <cell r="E232"/>
          <cell r="F232"/>
          <cell r="N232" t="str">
            <v/>
          </cell>
        </row>
        <row r="233">
          <cell r="E233"/>
          <cell r="F233"/>
          <cell r="N233" t="str">
            <v/>
          </cell>
        </row>
        <row r="234">
          <cell r="E234"/>
          <cell r="F234"/>
          <cell r="N234" t="str">
            <v/>
          </cell>
        </row>
        <row r="235">
          <cell r="E235"/>
          <cell r="F235"/>
          <cell r="N235" t="str">
            <v/>
          </cell>
        </row>
        <row r="236">
          <cell r="E236"/>
          <cell r="F236"/>
          <cell r="N236" t="str">
            <v/>
          </cell>
        </row>
        <row r="237">
          <cell r="E237"/>
          <cell r="F237"/>
          <cell r="N237" t="str">
            <v/>
          </cell>
        </row>
        <row r="238">
          <cell r="E238"/>
          <cell r="F238"/>
          <cell r="N238" t="str">
            <v/>
          </cell>
        </row>
        <row r="239">
          <cell r="E239"/>
          <cell r="F239"/>
          <cell r="N239" t="str">
            <v/>
          </cell>
        </row>
        <row r="240">
          <cell r="E240"/>
          <cell r="F240"/>
          <cell r="N240" t="str">
            <v/>
          </cell>
        </row>
        <row r="241">
          <cell r="E241"/>
          <cell r="F241"/>
          <cell r="N241" t="str">
            <v/>
          </cell>
        </row>
        <row r="242">
          <cell r="E242"/>
          <cell r="F242"/>
          <cell r="N242" t="str">
            <v/>
          </cell>
        </row>
        <row r="243">
          <cell r="E243"/>
          <cell r="F243"/>
          <cell r="N243" t="str">
            <v/>
          </cell>
        </row>
        <row r="244">
          <cell r="E244"/>
          <cell r="F244"/>
          <cell r="N244" t="str">
            <v/>
          </cell>
        </row>
        <row r="245">
          <cell r="E245"/>
          <cell r="F245"/>
          <cell r="N245" t="str">
            <v/>
          </cell>
        </row>
        <row r="246">
          <cell r="E246"/>
          <cell r="F246"/>
          <cell r="N246" t="str">
            <v/>
          </cell>
        </row>
        <row r="247">
          <cell r="E247"/>
          <cell r="F247"/>
          <cell r="N247" t="str">
            <v/>
          </cell>
        </row>
        <row r="248">
          <cell r="E248"/>
          <cell r="F248"/>
          <cell r="N248" t="str">
            <v/>
          </cell>
        </row>
        <row r="249">
          <cell r="E249"/>
          <cell r="F249"/>
          <cell r="N249" t="str">
            <v/>
          </cell>
        </row>
        <row r="250">
          <cell r="E250"/>
          <cell r="F250"/>
          <cell r="N250" t="str">
            <v/>
          </cell>
        </row>
        <row r="251">
          <cell r="E251"/>
          <cell r="F251"/>
          <cell r="N251" t="str">
            <v/>
          </cell>
        </row>
        <row r="252">
          <cell r="E252"/>
          <cell r="F252"/>
          <cell r="N252" t="str">
            <v/>
          </cell>
        </row>
        <row r="253">
          <cell r="E253"/>
          <cell r="F253"/>
          <cell r="N253" t="str">
            <v/>
          </cell>
        </row>
        <row r="254">
          <cell r="E254"/>
          <cell r="F254"/>
          <cell r="N254" t="str">
            <v/>
          </cell>
        </row>
        <row r="255">
          <cell r="E255"/>
          <cell r="F255"/>
          <cell r="N255" t="str">
            <v/>
          </cell>
        </row>
        <row r="256">
          <cell r="E256"/>
          <cell r="F256"/>
          <cell r="N256" t="str">
            <v/>
          </cell>
        </row>
        <row r="257">
          <cell r="E257"/>
          <cell r="F257"/>
          <cell r="N257" t="str">
            <v/>
          </cell>
        </row>
        <row r="258">
          <cell r="E258"/>
          <cell r="F258"/>
          <cell r="N258" t="str">
            <v/>
          </cell>
        </row>
        <row r="259">
          <cell r="E259"/>
          <cell r="F259"/>
          <cell r="N259" t="str">
            <v/>
          </cell>
        </row>
        <row r="260">
          <cell r="E260"/>
          <cell r="F260"/>
          <cell r="N260" t="str">
            <v/>
          </cell>
        </row>
        <row r="261">
          <cell r="E261"/>
          <cell r="F261"/>
          <cell r="N261" t="str">
            <v/>
          </cell>
        </row>
        <row r="262">
          <cell r="E262"/>
          <cell r="F262"/>
          <cell r="N262" t="str">
            <v/>
          </cell>
        </row>
        <row r="263">
          <cell r="E263"/>
          <cell r="F263"/>
          <cell r="N263" t="str">
            <v/>
          </cell>
        </row>
        <row r="264">
          <cell r="E264"/>
          <cell r="F264"/>
          <cell r="N264" t="str">
            <v/>
          </cell>
        </row>
        <row r="265">
          <cell r="E265"/>
          <cell r="F265"/>
          <cell r="N265" t="str">
            <v/>
          </cell>
        </row>
        <row r="266">
          <cell r="E266"/>
          <cell r="F266"/>
          <cell r="N266" t="str">
            <v/>
          </cell>
        </row>
        <row r="267">
          <cell r="E267"/>
          <cell r="F267"/>
          <cell r="N267" t="str">
            <v/>
          </cell>
        </row>
        <row r="268">
          <cell r="E268"/>
          <cell r="F268"/>
          <cell r="N268" t="str">
            <v/>
          </cell>
        </row>
        <row r="269">
          <cell r="E269"/>
          <cell r="F269"/>
          <cell r="N269" t="str">
            <v/>
          </cell>
        </row>
        <row r="270">
          <cell r="E270"/>
          <cell r="F270"/>
          <cell r="N270" t="str">
            <v/>
          </cell>
        </row>
        <row r="271">
          <cell r="E271"/>
          <cell r="F271"/>
          <cell r="N271" t="str">
            <v/>
          </cell>
        </row>
        <row r="272">
          <cell r="E272"/>
          <cell r="F272"/>
          <cell r="N272" t="str">
            <v/>
          </cell>
        </row>
        <row r="273">
          <cell r="E273"/>
          <cell r="F273"/>
          <cell r="N273" t="str">
            <v/>
          </cell>
        </row>
        <row r="274">
          <cell r="E274"/>
          <cell r="F274"/>
          <cell r="N274" t="str">
            <v/>
          </cell>
        </row>
        <row r="275">
          <cell r="E275"/>
          <cell r="F275"/>
          <cell r="N275" t="str">
            <v/>
          </cell>
        </row>
        <row r="276">
          <cell r="E276"/>
          <cell r="F276"/>
          <cell r="N276" t="str">
            <v/>
          </cell>
        </row>
        <row r="277">
          <cell r="E277"/>
          <cell r="F277"/>
          <cell r="N277" t="str">
            <v/>
          </cell>
        </row>
        <row r="278">
          <cell r="E278"/>
          <cell r="F278"/>
          <cell r="N278" t="str">
            <v/>
          </cell>
        </row>
        <row r="279">
          <cell r="E279"/>
          <cell r="F279"/>
          <cell r="N279" t="str">
            <v/>
          </cell>
        </row>
        <row r="280">
          <cell r="E280"/>
          <cell r="F280"/>
          <cell r="N280" t="str">
            <v/>
          </cell>
        </row>
        <row r="281">
          <cell r="E281"/>
          <cell r="F281"/>
          <cell r="N281" t="str">
            <v/>
          </cell>
        </row>
        <row r="282">
          <cell r="E282"/>
          <cell r="F282"/>
          <cell r="N282" t="str">
            <v/>
          </cell>
        </row>
        <row r="283">
          <cell r="E283"/>
          <cell r="F283"/>
          <cell r="N283" t="str">
            <v/>
          </cell>
        </row>
        <row r="284">
          <cell r="E284"/>
          <cell r="F284"/>
          <cell r="N284" t="str">
            <v/>
          </cell>
        </row>
        <row r="285">
          <cell r="E285"/>
          <cell r="F285"/>
          <cell r="N285" t="str">
            <v/>
          </cell>
        </row>
        <row r="286">
          <cell r="E286"/>
          <cell r="F286"/>
          <cell r="N286" t="str">
            <v/>
          </cell>
        </row>
        <row r="287">
          <cell r="E287"/>
          <cell r="F287"/>
          <cell r="N287" t="str">
            <v/>
          </cell>
        </row>
        <row r="288">
          <cell r="E288"/>
          <cell r="F288"/>
          <cell r="N288" t="str">
            <v/>
          </cell>
        </row>
        <row r="289">
          <cell r="E289"/>
          <cell r="F289"/>
          <cell r="N289" t="str">
            <v/>
          </cell>
        </row>
        <row r="290">
          <cell r="E290"/>
          <cell r="F290"/>
          <cell r="N290" t="str">
            <v/>
          </cell>
        </row>
        <row r="291">
          <cell r="E291"/>
          <cell r="F291"/>
          <cell r="N291" t="str">
            <v/>
          </cell>
        </row>
        <row r="292">
          <cell r="E292"/>
          <cell r="F292"/>
          <cell r="N292" t="str">
            <v/>
          </cell>
        </row>
        <row r="293">
          <cell r="E293"/>
          <cell r="F293"/>
          <cell r="N293" t="str">
            <v/>
          </cell>
        </row>
        <row r="294">
          <cell r="E294"/>
          <cell r="F294"/>
          <cell r="N294" t="str">
            <v/>
          </cell>
        </row>
        <row r="295">
          <cell r="E295"/>
          <cell r="F295"/>
          <cell r="N295" t="str">
            <v/>
          </cell>
        </row>
        <row r="296">
          <cell r="E296"/>
          <cell r="F296"/>
          <cell r="N296" t="str">
            <v/>
          </cell>
        </row>
        <row r="297">
          <cell r="E297"/>
          <cell r="F297"/>
          <cell r="N297" t="str">
            <v/>
          </cell>
        </row>
        <row r="298">
          <cell r="E298"/>
          <cell r="F298"/>
          <cell r="N298" t="str">
            <v/>
          </cell>
        </row>
        <row r="299">
          <cell r="E299"/>
          <cell r="F299"/>
          <cell r="N299" t="str">
            <v/>
          </cell>
        </row>
        <row r="300">
          <cell r="E300"/>
          <cell r="F300"/>
          <cell r="N300" t="str">
            <v/>
          </cell>
        </row>
        <row r="301">
          <cell r="E301"/>
          <cell r="F301"/>
          <cell r="N301" t="str">
            <v/>
          </cell>
        </row>
        <row r="302">
          <cell r="E302"/>
          <cell r="F302"/>
          <cell r="N302" t="str">
            <v/>
          </cell>
        </row>
        <row r="303">
          <cell r="E303"/>
          <cell r="F303"/>
          <cell r="N303" t="str">
            <v/>
          </cell>
        </row>
        <row r="304">
          <cell r="E304"/>
          <cell r="F304"/>
          <cell r="N304" t="str">
            <v/>
          </cell>
        </row>
        <row r="305">
          <cell r="E305"/>
          <cell r="F305"/>
          <cell r="N305" t="str">
            <v/>
          </cell>
        </row>
        <row r="306">
          <cell r="E306"/>
          <cell r="F306"/>
          <cell r="N306" t="str">
            <v/>
          </cell>
        </row>
        <row r="307">
          <cell r="E307"/>
          <cell r="F307"/>
          <cell r="N307" t="str">
            <v/>
          </cell>
        </row>
        <row r="308">
          <cell r="E308"/>
          <cell r="F308"/>
          <cell r="N308" t="str">
            <v/>
          </cell>
        </row>
        <row r="309">
          <cell r="E309"/>
          <cell r="F309"/>
          <cell r="N309" t="str">
            <v/>
          </cell>
        </row>
        <row r="310">
          <cell r="E310"/>
          <cell r="F310"/>
          <cell r="N310" t="str">
            <v/>
          </cell>
        </row>
        <row r="311">
          <cell r="E311"/>
          <cell r="F311"/>
          <cell r="N311" t="str">
            <v/>
          </cell>
        </row>
        <row r="312">
          <cell r="E312"/>
          <cell r="F312"/>
          <cell r="N312" t="str">
            <v/>
          </cell>
        </row>
        <row r="313">
          <cell r="E313"/>
          <cell r="F313"/>
          <cell r="N313" t="str">
            <v/>
          </cell>
        </row>
        <row r="314">
          <cell r="E314"/>
          <cell r="F314"/>
          <cell r="N314" t="str">
            <v/>
          </cell>
        </row>
        <row r="315">
          <cell r="E315"/>
          <cell r="F315"/>
          <cell r="N315" t="str">
            <v/>
          </cell>
        </row>
        <row r="316">
          <cell r="E316"/>
          <cell r="F316"/>
          <cell r="N316" t="str">
            <v/>
          </cell>
        </row>
        <row r="317">
          <cell r="E317"/>
          <cell r="F317"/>
          <cell r="N317" t="str">
            <v/>
          </cell>
        </row>
        <row r="318">
          <cell r="E318"/>
          <cell r="F318"/>
          <cell r="N318" t="str">
            <v/>
          </cell>
        </row>
        <row r="319">
          <cell r="E319"/>
          <cell r="F319"/>
          <cell r="N319" t="str">
            <v/>
          </cell>
        </row>
        <row r="320">
          <cell r="E320"/>
          <cell r="F320"/>
          <cell r="N320" t="str">
            <v/>
          </cell>
        </row>
        <row r="321">
          <cell r="E321"/>
          <cell r="F321"/>
          <cell r="N321" t="str">
            <v/>
          </cell>
        </row>
        <row r="322">
          <cell r="E322"/>
          <cell r="F322"/>
          <cell r="N322" t="str">
            <v/>
          </cell>
        </row>
        <row r="323">
          <cell r="E323"/>
          <cell r="F323"/>
          <cell r="N323" t="str">
            <v/>
          </cell>
        </row>
        <row r="324">
          <cell r="E324"/>
          <cell r="F324"/>
          <cell r="N324" t="str">
            <v/>
          </cell>
        </row>
        <row r="325">
          <cell r="E325"/>
          <cell r="F325"/>
          <cell r="N325" t="str">
            <v/>
          </cell>
        </row>
        <row r="326">
          <cell r="E326"/>
          <cell r="F326"/>
          <cell r="N326" t="str">
            <v/>
          </cell>
        </row>
        <row r="327">
          <cell r="E327"/>
          <cell r="F327"/>
          <cell r="N327" t="str">
            <v/>
          </cell>
        </row>
        <row r="328">
          <cell r="E328"/>
          <cell r="F328"/>
          <cell r="N328" t="str">
            <v/>
          </cell>
        </row>
        <row r="329">
          <cell r="E329"/>
          <cell r="F329"/>
          <cell r="N329" t="str">
            <v/>
          </cell>
        </row>
        <row r="330">
          <cell r="E330"/>
          <cell r="F330"/>
          <cell r="N330" t="str">
            <v/>
          </cell>
        </row>
        <row r="331">
          <cell r="E331"/>
          <cell r="F331"/>
          <cell r="N331" t="str">
            <v/>
          </cell>
        </row>
        <row r="332">
          <cell r="E332"/>
          <cell r="F332"/>
          <cell r="N332" t="str">
            <v/>
          </cell>
        </row>
        <row r="333">
          <cell r="E333"/>
          <cell r="F333"/>
          <cell r="N333" t="str">
            <v/>
          </cell>
        </row>
        <row r="334">
          <cell r="E334"/>
          <cell r="F334"/>
          <cell r="N334" t="str">
            <v/>
          </cell>
        </row>
        <row r="335">
          <cell r="E335"/>
          <cell r="F335"/>
          <cell r="N335" t="str">
            <v/>
          </cell>
        </row>
        <row r="336">
          <cell r="E336"/>
          <cell r="F336"/>
          <cell r="N336" t="str">
            <v/>
          </cell>
        </row>
        <row r="337">
          <cell r="E337"/>
          <cell r="F337"/>
          <cell r="N337" t="str">
            <v/>
          </cell>
        </row>
        <row r="338">
          <cell r="E338"/>
          <cell r="F338"/>
          <cell r="N338" t="str">
            <v/>
          </cell>
        </row>
        <row r="339">
          <cell r="E339"/>
          <cell r="F339"/>
          <cell r="N339" t="str">
            <v/>
          </cell>
        </row>
        <row r="340">
          <cell r="E340"/>
          <cell r="F340"/>
          <cell r="N340" t="str">
            <v/>
          </cell>
        </row>
        <row r="341">
          <cell r="E341"/>
          <cell r="F341"/>
          <cell r="N341" t="str">
            <v/>
          </cell>
        </row>
        <row r="342">
          <cell r="E342"/>
          <cell r="F342"/>
          <cell r="N342" t="str">
            <v/>
          </cell>
        </row>
        <row r="343">
          <cell r="E343"/>
          <cell r="F343"/>
          <cell r="N343" t="str">
            <v/>
          </cell>
        </row>
        <row r="344">
          <cell r="E344"/>
          <cell r="F344"/>
          <cell r="N344" t="str">
            <v/>
          </cell>
        </row>
        <row r="345">
          <cell r="E345"/>
          <cell r="F345"/>
          <cell r="N345" t="str">
            <v/>
          </cell>
        </row>
        <row r="346">
          <cell r="E346"/>
          <cell r="F346"/>
          <cell r="N346" t="str">
            <v/>
          </cell>
        </row>
        <row r="347">
          <cell r="E347"/>
          <cell r="F347"/>
          <cell r="N347" t="str">
            <v/>
          </cell>
        </row>
        <row r="348">
          <cell r="E348"/>
          <cell r="F348"/>
          <cell r="N348" t="str">
            <v/>
          </cell>
        </row>
        <row r="349">
          <cell r="E349"/>
          <cell r="F349"/>
          <cell r="N349" t="str">
            <v/>
          </cell>
        </row>
        <row r="350">
          <cell r="E350"/>
          <cell r="F350"/>
          <cell r="N350" t="str">
            <v/>
          </cell>
        </row>
        <row r="351">
          <cell r="E351"/>
          <cell r="F351"/>
          <cell r="N351" t="str">
            <v/>
          </cell>
        </row>
        <row r="352">
          <cell r="E352"/>
          <cell r="F352"/>
          <cell r="N352" t="str">
            <v/>
          </cell>
        </row>
        <row r="353">
          <cell r="E353"/>
          <cell r="F353"/>
          <cell r="N353" t="str">
            <v/>
          </cell>
        </row>
        <row r="354">
          <cell r="E354"/>
          <cell r="F354"/>
          <cell r="N354" t="str">
            <v/>
          </cell>
        </row>
        <row r="355">
          <cell r="E355"/>
          <cell r="F355"/>
          <cell r="N355" t="str">
            <v/>
          </cell>
        </row>
        <row r="356">
          <cell r="E356"/>
          <cell r="F356"/>
          <cell r="N356" t="str">
            <v/>
          </cell>
        </row>
        <row r="357">
          <cell r="E357"/>
          <cell r="F357"/>
          <cell r="N357" t="str">
            <v/>
          </cell>
        </row>
        <row r="358">
          <cell r="E358"/>
          <cell r="F358"/>
          <cell r="N358" t="str">
            <v/>
          </cell>
        </row>
        <row r="359">
          <cell r="E359"/>
          <cell r="F359"/>
          <cell r="N359" t="str">
            <v/>
          </cell>
        </row>
        <row r="360">
          <cell r="E360"/>
          <cell r="F360"/>
          <cell r="N360" t="str">
            <v/>
          </cell>
        </row>
        <row r="361">
          <cell r="E361"/>
          <cell r="F361"/>
          <cell r="N361" t="str">
            <v/>
          </cell>
        </row>
        <row r="362">
          <cell r="E362"/>
          <cell r="F362"/>
          <cell r="N362" t="str">
            <v/>
          </cell>
        </row>
        <row r="363">
          <cell r="E363"/>
          <cell r="F363"/>
          <cell r="N363" t="str">
            <v/>
          </cell>
        </row>
        <row r="364">
          <cell r="E364"/>
          <cell r="F364"/>
          <cell r="N364" t="str">
            <v/>
          </cell>
        </row>
        <row r="365">
          <cell r="E365"/>
          <cell r="F365"/>
          <cell r="N365" t="str">
            <v/>
          </cell>
        </row>
        <row r="366">
          <cell r="E366"/>
          <cell r="F366"/>
          <cell r="N366" t="str">
            <v/>
          </cell>
        </row>
        <row r="367">
          <cell r="E367"/>
          <cell r="F367"/>
          <cell r="N367" t="str">
            <v/>
          </cell>
        </row>
        <row r="368">
          <cell r="E368"/>
          <cell r="F368"/>
          <cell r="N368" t="str">
            <v/>
          </cell>
        </row>
        <row r="369">
          <cell r="E369"/>
          <cell r="F369"/>
          <cell r="N369" t="str">
            <v/>
          </cell>
        </row>
        <row r="370">
          <cell r="E370"/>
          <cell r="F370"/>
          <cell r="N370" t="str">
            <v/>
          </cell>
        </row>
        <row r="371">
          <cell r="E371"/>
          <cell r="F371"/>
          <cell r="N371" t="str">
            <v/>
          </cell>
        </row>
        <row r="372">
          <cell r="E372"/>
          <cell r="F372"/>
          <cell r="N372" t="str">
            <v/>
          </cell>
        </row>
        <row r="373">
          <cell r="E373"/>
          <cell r="F373"/>
          <cell r="N373" t="str">
            <v/>
          </cell>
        </row>
        <row r="374">
          <cell r="E374"/>
          <cell r="F374"/>
          <cell r="N374" t="str">
            <v/>
          </cell>
        </row>
        <row r="375">
          <cell r="E375"/>
          <cell r="F375"/>
          <cell r="N375" t="str">
            <v/>
          </cell>
        </row>
        <row r="376">
          <cell r="E376"/>
          <cell r="F376"/>
          <cell r="N376" t="str">
            <v/>
          </cell>
        </row>
        <row r="377">
          <cell r="E377"/>
          <cell r="F377"/>
          <cell r="N377" t="str">
            <v/>
          </cell>
        </row>
        <row r="378">
          <cell r="E378"/>
          <cell r="F378"/>
          <cell r="N378" t="str">
            <v/>
          </cell>
        </row>
        <row r="379">
          <cell r="E379"/>
          <cell r="F379"/>
          <cell r="N379" t="str">
            <v/>
          </cell>
        </row>
        <row r="380">
          <cell r="E380"/>
          <cell r="F380"/>
          <cell r="N380" t="str">
            <v/>
          </cell>
        </row>
        <row r="381">
          <cell r="E381"/>
          <cell r="F381"/>
          <cell r="N381" t="str">
            <v/>
          </cell>
        </row>
        <row r="382">
          <cell r="E382"/>
          <cell r="F382"/>
          <cell r="N382" t="str">
            <v/>
          </cell>
        </row>
        <row r="383">
          <cell r="E383"/>
          <cell r="F383"/>
          <cell r="N383" t="str">
            <v/>
          </cell>
        </row>
        <row r="384">
          <cell r="E384"/>
          <cell r="F384"/>
          <cell r="N384" t="str">
            <v/>
          </cell>
        </row>
        <row r="385">
          <cell r="E385"/>
          <cell r="F385"/>
          <cell r="N385" t="str">
            <v/>
          </cell>
        </row>
        <row r="386">
          <cell r="E386"/>
          <cell r="F386"/>
          <cell r="N386" t="str">
            <v/>
          </cell>
        </row>
        <row r="387">
          <cell r="E387"/>
          <cell r="F387"/>
          <cell r="N387" t="str">
            <v/>
          </cell>
        </row>
        <row r="388">
          <cell r="E388"/>
          <cell r="F388"/>
          <cell r="N388" t="str">
            <v/>
          </cell>
        </row>
        <row r="389">
          <cell r="E389"/>
          <cell r="F389"/>
          <cell r="N389" t="str">
            <v/>
          </cell>
        </row>
        <row r="390">
          <cell r="E390"/>
          <cell r="F390"/>
          <cell r="N390" t="str">
            <v/>
          </cell>
        </row>
        <row r="391">
          <cell r="E391"/>
          <cell r="F391"/>
          <cell r="N391" t="str">
            <v/>
          </cell>
        </row>
        <row r="392">
          <cell r="E392"/>
          <cell r="F392"/>
          <cell r="N392" t="str">
            <v/>
          </cell>
        </row>
        <row r="393">
          <cell r="E393"/>
          <cell r="F393"/>
          <cell r="N393" t="str">
            <v/>
          </cell>
        </row>
        <row r="394">
          <cell r="E394"/>
          <cell r="F394"/>
          <cell r="N394" t="str">
            <v/>
          </cell>
        </row>
        <row r="395">
          <cell r="E395"/>
          <cell r="F395"/>
          <cell r="N395" t="str">
            <v/>
          </cell>
        </row>
        <row r="396">
          <cell r="E396"/>
          <cell r="F396"/>
          <cell r="N396" t="str">
            <v/>
          </cell>
        </row>
        <row r="397">
          <cell r="E397"/>
          <cell r="F397"/>
          <cell r="N397" t="str">
            <v/>
          </cell>
        </row>
        <row r="398">
          <cell r="E398"/>
          <cell r="F398"/>
          <cell r="N398" t="str">
            <v/>
          </cell>
        </row>
        <row r="399">
          <cell r="E399"/>
          <cell r="F399"/>
          <cell r="N399" t="str">
            <v/>
          </cell>
        </row>
        <row r="400">
          <cell r="E400"/>
          <cell r="F400"/>
          <cell r="N400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.junio-octubre"/>
      <sheetName val="INGRESOS"/>
      <sheetName val="GASTOS"/>
      <sheetName val="CLIENTES"/>
      <sheetName val="PROVEEDORES"/>
      <sheetName val="CALCULOS"/>
      <sheetName val="MODELO 130"/>
      <sheetName val="MODELO 303"/>
      <sheetName val="MODELO 390"/>
      <sheetName val="IRPF ANUAL"/>
      <sheetName val="MODELO 347"/>
      <sheetName val="FACTURA"/>
      <sheetName val="FACTURA R.EQ"/>
      <sheetName val="Acerca de"/>
      <sheetName val="Bienes de Inversión"/>
      <sheetName val="TABLAS AMORTIZACIONES"/>
      <sheetName val="VEHÍCULO"/>
      <sheetName val="DATOS FISCALES"/>
      <sheetName val="Hoja1"/>
    </sheetNames>
    <sheetDataSet>
      <sheetData sheetId="0"/>
      <sheetData sheetId="1">
        <row r="2">
          <cell r="E2" t="str">
            <v>marvi ascensores, s.l.</v>
          </cell>
          <cell r="F2">
            <v>2300</v>
          </cell>
          <cell r="N2">
            <v>1</v>
          </cell>
        </row>
        <row r="3">
          <cell r="E3" t="str">
            <v>colegio territorial arquitectos</v>
          </cell>
          <cell r="F3">
            <v>2100</v>
          </cell>
          <cell r="N3">
            <v>1</v>
          </cell>
        </row>
        <row r="4">
          <cell r="E4" t="str">
            <v>KONE ELEVADORES, S.A.</v>
          </cell>
          <cell r="F4">
            <v>3050</v>
          </cell>
          <cell r="N4">
            <v>2</v>
          </cell>
        </row>
        <row r="5">
          <cell r="E5" t="str">
            <v>colegio territorial arquitectos</v>
          </cell>
          <cell r="F5">
            <v>2100</v>
          </cell>
          <cell r="N5">
            <v>2</v>
          </cell>
        </row>
        <row r="6">
          <cell r="E6" t="str">
            <v>cdad. prop. c/ villamarchante 1</v>
          </cell>
          <cell r="F6">
            <v>604.79999999999995</v>
          </cell>
          <cell r="N6">
            <v>2</v>
          </cell>
        </row>
        <row r="7">
          <cell r="E7" t="str">
            <v>KONE ELEVADORES, S.A.</v>
          </cell>
          <cell r="F7">
            <v>2250</v>
          </cell>
          <cell r="N7">
            <v>2</v>
          </cell>
        </row>
        <row r="8">
          <cell r="E8" t="str">
            <v>MEROFARO, S.L.</v>
          </cell>
          <cell r="F8">
            <v>445</v>
          </cell>
          <cell r="N8">
            <v>2</v>
          </cell>
        </row>
        <row r="9">
          <cell r="E9" t="str">
            <v>cdad. prop. rvdo fdo cubells 9</v>
          </cell>
          <cell r="F9">
            <v>819</v>
          </cell>
          <cell r="N9">
            <v>2</v>
          </cell>
        </row>
        <row r="10">
          <cell r="E10" t="str">
            <v>KONE ELEVADORES, S.A.</v>
          </cell>
          <cell r="F10">
            <v>2150</v>
          </cell>
          <cell r="N10">
            <v>3</v>
          </cell>
        </row>
        <row r="11">
          <cell r="E11" t="str">
            <v>CDAD. PROP. VICENTE SALVATIERRA 5</v>
          </cell>
          <cell r="F11">
            <v>931.5</v>
          </cell>
          <cell r="N11">
            <v>3</v>
          </cell>
        </row>
        <row r="12">
          <cell r="E12" t="str">
            <v>cdad. prop. MUSICO PEYDRO 7</v>
          </cell>
          <cell r="F12">
            <v>400</v>
          </cell>
          <cell r="N12">
            <v>3</v>
          </cell>
        </row>
        <row r="13">
          <cell r="E13" t="str">
            <v>KONE ELEVADORES, S.A.</v>
          </cell>
          <cell r="F13">
            <v>2100</v>
          </cell>
          <cell r="N13">
            <v>3</v>
          </cell>
        </row>
        <row r="14">
          <cell r="E14" t="str">
            <v>KONE ELEVADORES, S.A.</v>
          </cell>
          <cell r="F14">
            <v>2200</v>
          </cell>
          <cell r="N14">
            <v>3</v>
          </cell>
        </row>
        <row r="15">
          <cell r="E15" t="str">
            <v>KONE ELEVADORES, S.A.</v>
          </cell>
          <cell r="F15">
            <v>2400</v>
          </cell>
          <cell r="N15">
            <v>3</v>
          </cell>
        </row>
        <row r="16">
          <cell r="E16" t="str">
            <v>marvi ascensores, s.l.</v>
          </cell>
          <cell r="F16">
            <v>2300</v>
          </cell>
          <cell r="N16">
            <v>3</v>
          </cell>
        </row>
        <row r="17">
          <cell r="E17" t="str">
            <v>ccpp fco cubells 27</v>
          </cell>
          <cell r="F17">
            <v>850</v>
          </cell>
          <cell r="N17">
            <v>3</v>
          </cell>
        </row>
        <row r="18">
          <cell r="E18" t="str">
            <v>MEROFARO, S.L.</v>
          </cell>
          <cell r="F18">
            <v>1537.5</v>
          </cell>
          <cell r="N18">
            <v>3</v>
          </cell>
        </row>
        <row r="19">
          <cell r="E19" t="str">
            <v>KONE ELEVADORES, S.A.</v>
          </cell>
          <cell r="F19">
            <v>1850</v>
          </cell>
          <cell r="N19">
            <v>3</v>
          </cell>
        </row>
        <row r="20">
          <cell r="E20" t="str">
            <v>KONE ELEVADORES, S.A.</v>
          </cell>
          <cell r="F20">
            <v>2200</v>
          </cell>
          <cell r="N20">
            <v>4</v>
          </cell>
        </row>
        <row r="21">
          <cell r="E21" t="str">
            <v>KONE ELEVADORES, S.A.</v>
          </cell>
          <cell r="F21">
            <v>1584</v>
          </cell>
          <cell r="N21">
            <v>4</v>
          </cell>
        </row>
        <row r="22">
          <cell r="E22" t="str">
            <v>CCPP BELLAVISTA</v>
          </cell>
          <cell r="F22">
            <v>5400</v>
          </cell>
          <cell r="N22">
            <v>4</v>
          </cell>
        </row>
        <row r="23">
          <cell r="E23" t="str">
            <v>MARVI ASCENSORES, S.L.</v>
          </cell>
          <cell r="F23">
            <v>1500</v>
          </cell>
          <cell r="N23">
            <v>4</v>
          </cell>
        </row>
        <row r="24">
          <cell r="E24" t="str">
            <v>CCPP BELLAVISTA</v>
          </cell>
          <cell r="F24">
            <v>2025</v>
          </cell>
          <cell r="N24">
            <v>4</v>
          </cell>
        </row>
        <row r="25">
          <cell r="E25" t="str">
            <v>CCPP BELLAVISTA</v>
          </cell>
          <cell r="F25">
            <v>2025</v>
          </cell>
          <cell r="N25">
            <v>4</v>
          </cell>
        </row>
        <row r="26">
          <cell r="E26" t="str">
            <v>KONE ELEVADORES, S.A.</v>
          </cell>
          <cell r="F26">
            <v>3495</v>
          </cell>
          <cell r="N26">
            <v>4</v>
          </cell>
        </row>
        <row r="27">
          <cell r="E27" t="str">
            <v>KONE ELEVADORES, S.A.</v>
          </cell>
          <cell r="F27">
            <v>2500</v>
          </cell>
          <cell r="N27">
            <v>4</v>
          </cell>
        </row>
        <row r="28">
          <cell r="E28" t="str">
            <v>KONE ELEVADORES, S.A.</v>
          </cell>
          <cell r="F28"/>
          <cell r="N28" t="str">
            <v/>
          </cell>
        </row>
        <row r="29">
          <cell r="E29" t="str">
            <v>KONE ELEVADORES, S.A.</v>
          </cell>
          <cell r="F29"/>
          <cell r="N29" t="str">
            <v/>
          </cell>
        </row>
        <row r="30">
          <cell r="E30"/>
          <cell r="F30"/>
          <cell r="N30" t="str">
            <v/>
          </cell>
        </row>
        <row r="31">
          <cell r="E31"/>
          <cell r="F31"/>
          <cell r="N31" t="str">
            <v/>
          </cell>
        </row>
        <row r="32">
          <cell r="E32"/>
          <cell r="F32"/>
          <cell r="N32" t="str">
            <v/>
          </cell>
        </row>
        <row r="33">
          <cell r="E33"/>
          <cell r="F33"/>
          <cell r="N33" t="str">
            <v/>
          </cell>
        </row>
        <row r="34">
          <cell r="E34"/>
          <cell r="F34"/>
          <cell r="N34" t="str">
            <v/>
          </cell>
        </row>
        <row r="35">
          <cell r="E35"/>
          <cell r="F35"/>
          <cell r="N35" t="str">
            <v/>
          </cell>
        </row>
        <row r="36">
          <cell r="E36"/>
          <cell r="F36"/>
          <cell r="N36" t="str">
            <v/>
          </cell>
        </row>
        <row r="37">
          <cell r="E37"/>
          <cell r="F37"/>
          <cell r="N37" t="str">
            <v/>
          </cell>
        </row>
        <row r="38">
          <cell r="E38"/>
          <cell r="F38"/>
          <cell r="N38" t="str">
            <v/>
          </cell>
        </row>
        <row r="39">
          <cell r="E39"/>
          <cell r="F39"/>
          <cell r="N39" t="str">
            <v/>
          </cell>
        </row>
        <row r="40">
          <cell r="E40"/>
          <cell r="F40"/>
          <cell r="N40" t="str">
            <v/>
          </cell>
        </row>
        <row r="41">
          <cell r="E41"/>
          <cell r="F41"/>
          <cell r="N41" t="str">
            <v/>
          </cell>
        </row>
        <row r="42">
          <cell r="E42"/>
          <cell r="F42"/>
          <cell r="N42" t="str">
            <v/>
          </cell>
        </row>
        <row r="43">
          <cell r="E43"/>
          <cell r="F43"/>
          <cell r="N43" t="str">
            <v/>
          </cell>
        </row>
        <row r="44">
          <cell r="E44"/>
          <cell r="F44"/>
          <cell r="N44" t="str">
            <v/>
          </cell>
        </row>
        <row r="45">
          <cell r="E45"/>
          <cell r="F45"/>
          <cell r="N45" t="str">
            <v/>
          </cell>
        </row>
        <row r="46">
          <cell r="E46"/>
          <cell r="F46"/>
          <cell r="N46" t="str">
            <v/>
          </cell>
        </row>
        <row r="47">
          <cell r="E47"/>
          <cell r="F47"/>
          <cell r="N47" t="str">
            <v/>
          </cell>
        </row>
        <row r="48">
          <cell r="E48"/>
          <cell r="F48"/>
          <cell r="N48" t="str">
            <v/>
          </cell>
        </row>
        <row r="49">
          <cell r="E49"/>
          <cell r="F49"/>
          <cell r="N49" t="str">
            <v/>
          </cell>
        </row>
        <row r="50">
          <cell r="E50"/>
          <cell r="F50"/>
          <cell r="N50" t="str">
            <v/>
          </cell>
        </row>
        <row r="51">
          <cell r="E51"/>
          <cell r="F51"/>
          <cell r="N51" t="str">
            <v/>
          </cell>
        </row>
        <row r="52">
          <cell r="E52"/>
          <cell r="F52"/>
          <cell r="N52" t="str">
            <v/>
          </cell>
        </row>
        <row r="53">
          <cell r="E53"/>
          <cell r="F53"/>
          <cell r="N53" t="str">
            <v/>
          </cell>
        </row>
        <row r="54">
          <cell r="E54"/>
          <cell r="F54"/>
          <cell r="N54" t="str">
            <v/>
          </cell>
        </row>
        <row r="55">
          <cell r="E55"/>
          <cell r="F55"/>
          <cell r="N55" t="str">
            <v/>
          </cell>
        </row>
        <row r="56">
          <cell r="E56"/>
          <cell r="F56"/>
          <cell r="N56" t="str">
            <v/>
          </cell>
        </row>
        <row r="57">
          <cell r="E57"/>
          <cell r="F57"/>
          <cell r="N57" t="str">
            <v/>
          </cell>
        </row>
        <row r="58">
          <cell r="E58"/>
          <cell r="F58"/>
          <cell r="N58" t="str">
            <v/>
          </cell>
        </row>
        <row r="59">
          <cell r="E59"/>
          <cell r="F59"/>
          <cell r="N59" t="str">
            <v/>
          </cell>
        </row>
        <row r="60">
          <cell r="E60"/>
          <cell r="F60"/>
          <cell r="N60" t="str">
            <v/>
          </cell>
        </row>
        <row r="61">
          <cell r="E61"/>
          <cell r="F61"/>
          <cell r="N61" t="str">
            <v/>
          </cell>
        </row>
        <row r="62">
          <cell r="E62"/>
          <cell r="F62"/>
          <cell r="N62" t="str">
            <v/>
          </cell>
        </row>
        <row r="63">
          <cell r="E63"/>
          <cell r="F63"/>
          <cell r="N63" t="str">
            <v/>
          </cell>
        </row>
        <row r="64">
          <cell r="E64"/>
          <cell r="F64"/>
          <cell r="N64" t="str">
            <v/>
          </cell>
        </row>
        <row r="65">
          <cell r="E65"/>
          <cell r="F65"/>
          <cell r="N65" t="str">
            <v/>
          </cell>
        </row>
        <row r="66">
          <cell r="E66"/>
          <cell r="F66"/>
          <cell r="N66" t="str">
            <v/>
          </cell>
        </row>
        <row r="67">
          <cell r="E67"/>
          <cell r="F67"/>
          <cell r="N67" t="str">
            <v/>
          </cell>
        </row>
        <row r="68">
          <cell r="E68"/>
          <cell r="F68"/>
          <cell r="N68" t="str">
            <v/>
          </cell>
        </row>
        <row r="69">
          <cell r="E69"/>
          <cell r="F69"/>
          <cell r="N69" t="str">
            <v/>
          </cell>
        </row>
        <row r="70">
          <cell r="E70"/>
          <cell r="F70"/>
          <cell r="N70" t="str">
            <v/>
          </cell>
        </row>
        <row r="71">
          <cell r="E71"/>
          <cell r="F71"/>
          <cell r="N71" t="str">
            <v/>
          </cell>
        </row>
        <row r="72">
          <cell r="E72"/>
          <cell r="F72"/>
          <cell r="N72" t="str">
            <v/>
          </cell>
        </row>
        <row r="73">
          <cell r="E73"/>
          <cell r="F73"/>
          <cell r="N73" t="str">
            <v/>
          </cell>
        </row>
        <row r="74">
          <cell r="E74"/>
          <cell r="F74"/>
          <cell r="N74" t="str">
            <v/>
          </cell>
        </row>
        <row r="75">
          <cell r="E75"/>
          <cell r="F75"/>
          <cell r="N75" t="str">
            <v/>
          </cell>
        </row>
        <row r="76">
          <cell r="E76"/>
          <cell r="F76"/>
          <cell r="N76" t="str">
            <v/>
          </cell>
        </row>
        <row r="77">
          <cell r="E77"/>
          <cell r="F77"/>
          <cell r="N77" t="str">
            <v/>
          </cell>
        </row>
        <row r="78">
          <cell r="E78"/>
          <cell r="F78"/>
          <cell r="N78" t="str">
            <v/>
          </cell>
        </row>
        <row r="79">
          <cell r="E79"/>
          <cell r="F79"/>
          <cell r="N79" t="str">
            <v/>
          </cell>
        </row>
        <row r="80">
          <cell r="E80"/>
          <cell r="F80"/>
          <cell r="N80" t="str">
            <v/>
          </cell>
        </row>
        <row r="81">
          <cell r="E81"/>
          <cell r="F81"/>
          <cell r="N81" t="str">
            <v/>
          </cell>
        </row>
        <row r="82">
          <cell r="E82"/>
          <cell r="F82"/>
          <cell r="N82" t="str">
            <v/>
          </cell>
        </row>
        <row r="83">
          <cell r="E83"/>
          <cell r="F83"/>
          <cell r="N83" t="str">
            <v/>
          </cell>
        </row>
        <row r="84">
          <cell r="E84"/>
          <cell r="F84"/>
          <cell r="N84" t="str">
            <v/>
          </cell>
        </row>
        <row r="85">
          <cell r="E85"/>
          <cell r="F85"/>
          <cell r="N85" t="str">
            <v/>
          </cell>
        </row>
        <row r="86">
          <cell r="E86"/>
          <cell r="F86"/>
          <cell r="N86" t="str">
            <v/>
          </cell>
        </row>
        <row r="87">
          <cell r="E87"/>
          <cell r="F87"/>
          <cell r="N87" t="str">
            <v/>
          </cell>
        </row>
        <row r="88">
          <cell r="E88"/>
          <cell r="F88"/>
          <cell r="N88" t="str">
            <v/>
          </cell>
        </row>
        <row r="89">
          <cell r="E89"/>
          <cell r="F89"/>
          <cell r="N89" t="str">
            <v/>
          </cell>
        </row>
        <row r="90">
          <cell r="E90"/>
          <cell r="F90"/>
          <cell r="N90" t="str">
            <v/>
          </cell>
        </row>
        <row r="91">
          <cell r="E91"/>
          <cell r="F91"/>
          <cell r="N91" t="str">
            <v/>
          </cell>
        </row>
        <row r="92">
          <cell r="E92"/>
          <cell r="F92"/>
          <cell r="N92" t="str">
            <v/>
          </cell>
        </row>
        <row r="93">
          <cell r="E93"/>
          <cell r="F93"/>
          <cell r="N93" t="str">
            <v/>
          </cell>
        </row>
        <row r="94">
          <cell r="E94"/>
          <cell r="F94"/>
          <cell r="N94" t="str">
            <v/>
          </cell>
        </row>
        <row r="95">
          <cell r="E95"/>
          <cell r="F95"/>
          <cell r="N95" t="str">
            <v/>
          </cell>
        </row>
        <row r="96">
          <cell r="E96"/>
          <cell r="F96"/>
          <cell r="N96" t="str">
            <v/>
          </cell>
        </row>
        <row r="97">
          <cell r="E97"/>
          <cell r="F97"/>
          <cell r="N97" t="str">
            <v/>
          </cell>
        </row>
        <row r="98">
          <cell r="E98"/>
          <cell r="F98"/>
          <cell r="N98" t="str">
            <v/>
          </cell>
        </row>
        <row r="99">
          <cell r="E99"/>
          <cell r="F99"/>
          <cell r="N99" t="str">
            <v/>
          </cell>
        </row>
        <row r="100">
          <cell r="E100"/>
          <cell r="F100"/>
          <cell r="N100" t="str">
            <v/>
          </cell>
        </row>
        <row r="101">
          <cell r="E101"/>
          <cell r="F101"/>
          <cell r="N101" t="str">
            <v/>
          </cell>
        </row>
        <row r="102">
          <cell r="E102"/>
          <cell r="F102"/>
          <cell r="N102" t="str">
            <v/>
          </cell>
        </row>
        <row r="103">
          <cell r="E103"/>
          <cell r="F103"/>
          <cell r="N103" t="str">
            <v/>
          </cell>
        </row>
        <row r="104">
          <cell r="E104"/>
          <cell r="F104"/>
          <cell r="N104" t="str">
            <v/>
          </cell>
        </row>
        <row r="105">
          <cell r="E105"/>
          <cell r="F105"/>
          <cell r="N105" t="str">
            <v/>
          </cell>
        </row>
        <row r="106">
          <cell r="E106"/>
          <cell r="F106"/>
          <cell r="N106" t="str">
            <v/>
          </cell>
        </row>
        <row r="107">
          <cell r="E107"/>
          <cell r="F107"/>
          <cell r="N107" t="str">
            <v/>
          </cell>
        </row>
        <row r="108">
          <cell r="E108"/>
          <cell r="F108"/>
          <cell r="N108" t="str">
            <v/>
          </cell>
        </row>
        <row r="109">
          <cell r="E109"/>
          <cell r="F109"/>
          <cell r="N109" t="str">
            <v/>
          </cell>
        </row>
        <row r="110">
          <cell r="E110"/>
          <cell r="F110"/>
          <cell r="N110" t="str">
            <v/>
          </cell>
        </row>
        <row r="111">
          <cell r="E111"/>
          <cell r="F111"/>
          <cell r="N111" t="str">
            <v/>
          </cell>
        </row>
        <row r="112">
          <cell r="E112"/>
          <cell r="F112"/>
          <cell r="N112" t="str">
            <v/>
          </cell>
        </row>
        <row r="113">
          <cell r="E113"/>
          <cell r="F113"/>
          <cell r="N113" t="str">
            <v/>
          </cell>
        </row>
        <row r="114">
          <cell r="E114"/>
          <cell r="F114"/>
          <cell r="N114" t="str">
            <v/>
          </cell>
        </row>
        <row r="115">
          <cell r="E115"/>
          <cell r="F115"/>
          <cell r="N115" t="str">
            <v/>
          </cell>
        </row>
        <row r="116">
          <cell r="E116"/>
          <cell r="F116"/>
          <cell r="N116" t="str">
            <v/>
          </cell>
        </row>
        <row r="117">
          <cell r="E117"/>
          <cell r="F117"/>
          <cell r="N117" t="str">
            <v/>
          </cell>
        </row>
        <row r="118">
          <cell r="E118"/>
          <cell r="F118"/>
          <cell r="N118" t="str">
            <v/>
          </cell>
        </row>
        <row r="119">
          <cell r="E119"/>
          <cell r="F119"/>
          <cell r="N119" t="str">
            <v/>
          </cell>
        </row>
        <row r="120">
          <cell r="E120"/>
          <cell r="F120"/>
          <cell r="N120" t="str">
            <v/>
          </cell>
        </row>
        <row r="121">
          <cell r="E121"/>
          <cell r="F121"/>
          <cell r="N121" t="str">
            <v/>
          </cell>
        </row>
        <row r="122">
          <cell r="E122"/>
          <cell r="F122"/>
          <cell r="N122" t="str">
            <v/>
          </cell>
        </row>
        <row r="123">
          <cell r="E123"/>
          <cell r="F123"/>
          <cell r="N123" t="str">
            <v/>
          </cell>
        </row>
        <row r="124">
          <cell r="E124"/>
          <cell r="F124"/>
          <cell r="N124" t="str">
            <v/>
          </cell>
        </row>
        <row r="125">
          <cell r="E125"/>
          <cell r="F125"/>
          <cell r="N125" t="str">
            <v/>
          </cell>
        </row>
        <row r="126">
          <cell r="E126"/>
          <cell r="F126"/>
          <cell r="N126" t="str">
            <v/>
          </cell>
        </row>
        <row r="127">
          <cell r="E127"/>
          <cell r="F127"/>
          <cell r="N127" t="str">
            <v/>
          </cell>
        </row>
        <row r="128">
          <cell r="E128"/>
          <cell r="F128"/>
          <cell r="N128" t="str">
            <v/>
          </cell>
        </row>
        <row r="129">
          <cell r="E129"/>
          <cell r="F129"/>
          <cell r="N129" t="str">
            <v/>
          </cell>
        </row>
        <row r="130">
          <cell r="E130"/>
          <cell r="F130"/>
          <cell r="N130" t="str">
            <v/>
          </cell>
        </row>
        <row r="131">
          <cell r="E131"/>
          <cell r="F131"/>
          <cell r="N131" t="str">
            <v/>
          </cell>
        </row>
        <row r="132">
          <cell r="E132"/>
          <cell r="F132"/>
          <cell r="N132" t="str">
            <v/>
          </cell>
        </row>
        <row r="133">
          <cell r="E133"/>
          <cell r="F133"/>
          <cell r="N133" t="str">
            <v/>
          </cell>
        </row>
        <row r="134">
          <cell r="E134"/>
          <cell r="F134"/>
          <cell r="N134" t="str">
            <v/>
          </cell>
        </row>
        <row r="135">
          <cell r="E135"/>
          <cell r="F135"/>
          <cell r="N135" t="str">
            <v/>
          </cell>
        </row>
        <row r="136">
          <cell r="E136"/>
          <cell r="F136"/>
          <cell r="N136" t="str">
            <v/>
          </cell>
        </row>
        <row r="137">
          <cell r="E137"/>
          <cell r="F137"/>
          <cell r="N137" t="str">
            <v/>
          </cell>
        </row>
        <row r="138">
          <cell r="E138"/>
          <cell r="F138"/>
          <cell r="N138" t="str">
            <v/>
          </cell>
        </row>
        <row r="139">
          <cell r="E139"/>
          <cell r="F139"/>
          <cell r="N139" t="str">
            <v/>
          </cell>
        </row>
        <row r="140">
          <cell r="E140"/>
          <cell r="F140"/>
          <cell r="N140" t="str">
            <v/>
          </cell>
        </row>
        <row r="141">
          <cell r="E141"/>
          <cell r="F141"/>
          <cell r="N141" t="str">
            <v/>
          </cell>
        </row>
        <row r="142">
          <cell r="E142"/>
          <cell r="F142"/>
          <cell r="N142" t="str">
            <v/>
          </cell>
        </row>
        <row r="143">
          <cell r="E143"/>
          <cell r="F143"/>
          <cell r="N143" t="str">
            <v/>
          </cell>
        </row>
        <row r="144">
          <cell r="E144"/>
          <cell r="F144"/>
          <cell r="N144" t="str">
            <v/>
          </cell>
        </row>
        <row r="145">
          <cell r="E145"/>
          <cell r="F145"/>
          <cell r="N145" t="str">
            <v/>
          </cell>
        </row>
        <row r="146">
          <cell r="E146"/>
          <cell r="F146"/>
          <cell r="N146" t="str">
            <v/>
          </cell>
        </row>
        <row r="147">
          <cell r="E147"/>
          <cell r="F147"/>
          <cell r="N147" t="str">
            <v/>
          </cell>
        </row>
        <row r="148">
          <cell r="E148"/>
          <cell r="F148"/>
          <cell r="N148" t="str">
            <v/>
          </cell>
        </row>
        <row r="149">
          <cell r="E149"/>
          <cell r="F149"/>
          <cell r="N149" t="str">
            <v/>
          </cell>
        </row>
        <row r="150">
          <cell r="E150"/>
          <cell r="F150"/>
          <cell r="N150" t="str">
            <v/>
          </cell>
        </row>
        <row r="151">
          <cell r="E151"/>
          <cell r="F151"/>
          <cell r="N151" t="str">
            <v/>
          </cell>
        </row>
        <row r="152">
          <cell r="E152"/>
          <cell r="F152"/>
          <cell r="N152" t="str">
            <v/>
          </cell>
        </row>
        <row r="153">
          <cell r="E153"/>
          <cell r="F153"/>
          <cell r="N153" t="str">
            <v/>
          </cell>
        </row>
        <row r="154">
          <cell r="E154"/>
          <cell r="F154"/>
          <cell r="N154" t="str">
            <v/>
          </cell>
        </row>
        <row r="155">
          <cell r="E155"/>
          <cell r="F155"/>
          <cell r="N155" t="str">
            <v/>
          </cell>
        </row>
        <row r="156">
          <cell r="E156"/>
          <cell r="F156"/>
          <cell r="N156" t="str">
            <v/>
          </cell>
        </row>
        <row r="157">
          <cell r="E157"/>
          <cell r="F157"/>
          <cell r="N157" t="str">
            <v/>
          </cell>
        </row>
        <row r="158">
          <cell r="E158"/>
          <cell r="F158"/>
          <cell r="N158" t="str">
            <v/>
          </cell>
        </row>
        <row r="159">
          <cell r="E159"/>
          <cell r="F159"/>
          <cell r="N159" t="str">
            <v/>
          </cell>
        </row>
        <row r="160">
          <cell r="E160"/>
          <cell r="F160"/>
          <cell r="N160" t="str">
            <v/>
          </cell>
        </row>
        <row r="161">
          <cell r="E161"/>
          <cell r="F161"/>
          <cell r="N161" t="str">
            <v/>
          </cell>
        </row>
        <row r="162">
          <cell r="E162"/>
          <cell r="F162"/>
          <cell r="N162" t="str">
            <v/>
          </cell>
        </row>
        <row r="163">
          <cell r="E163"/>
          <cell r="F163"/>
          <cell r="N163" t="str">
            <v/>
          </cell>
        </row>
        <row r="164">
          <cell r="E164"/>
          <cell r="F164"/>
          <cell r="N164" t="str">
            <v/>
          </cell>
        </row>
        <row r="165">
          <cell r="E165"/>
          <cell r="F165"/>
          <cell r="N165" t="str">
            <v/>
          </cell>
        </row>
        <row r="166">
          <cell r="E166"/>
          <cell r="F166"/>
          <cell r="N166" t="str">
            <v/>
          </cell>
        </row>
        <row r="167">
          <cell r="E167"/>
          <cell r="F167"/>
          <cell r="N167" t="str">
            <v/>
          </cell>
        </row>
        <row r="168">
          <cell r="E168"/>
          <cell r="F168"/>
          <cell r="N168" t="str">
            <v/>
          </cell>
        </row>
        <row r="169">
          <cell r="E169"/>
          <cell r="F169"/>
          <cell r="N169" t="str">
            <v/>
          </cell>
        </row>
        <row r="170">
          <cell r="E170"/>
          <cell r="F170"/>
          <cell r="N170" t="str">
            <v/>
          </cell>
        </row>
        <row r="171">
          <cell r="E171"/>
          <cell r="F171"/>
          <cell r="N171" t="str">
            <v/>
          </cell>
        </row>
        <row r="172">
          <cell r="E172"/>
          <cell r="F172"/>
          <cell r="N172" t="str">
            <v/>
          </cell>
        </row>
        <row r="173">
          <cell r="E173"/>
          <cell r="F173"/>
          <cell r="N173" t="str">
            <v/>
          </cell>
        </row>
        <row r="174">
          <cell r="E174"/>
          <cell r="F174"/>
          <cell r="N174" t="str">
            <v/>
          </cell>
        </row>
        <row r="175">
          <cell r="E175"/>
          <cell r="F175"/>
          <cell r="N175" t="str">
            <v/>
          </cell>
        </row>
        <row r="176">
          <cell r="E176"/>
          <cell r="F176"/>
          <cell r="N176" t="str">
            <v/>
          </cell>
        </row>
        <row r="177">
          <cell r="E177"/>
          <cell r="F177"/>
          <cell r="N177" t="str">
            <v/>
          </cell>
        </row>
        <row r="178">
          <cell r="E178"/>
          <cell r="F178"/>
          <cell r="N178" t="str">
            <v/>
          </cell>
        </row>
        <row r="179">
          <cell r="E179"/>
          <cell r="F179"/>
          <cell r="N179" t="str">
            <v/>
          </cell>
        </row>
        <row r="180">
          <cell r="E180"/>
          <cell r="F180"/>
          <cell r="N180" t="str">
            <v/>
          </cell>
        </row>
        <row r="181">
          <cell r="E181"/>
          <cell r="F181"/>
          <cell r="N181" t="str">
            <v/>
          </cell>
        </row>
        <row r="182">
          <cell r="E182"/>
          <cell r="F182"/>
          <cell r="N182" t="str">
            <v/>
          </cell>
        </row>
        <row r="183">
          <cell r="E183"/>
          <cell r="F183"/>
          <cell r="N183" t="str">
            <v/>
          </cell>
        </row>
        <row r="184">
          <cell r="E184"/>
          <cell r="F184"/>
          <cell r="N184" t="str">
            <v/>
          </cell>
        </row>
        <row r="185">
          <cell r="E185"/>
          <cell r="F185"/>
          <cell r="N185" t="str">
            <v/>
          </cell>
        </row>
        <row r="186">
          <cell r="E186"/>
          <cell r="F186"/>
          <cell r="N186" t="str">
            <v/>
          </cell>
        </row>
        <row r="187">
          <cell r="E187"/>
          <cell r="F187"/>
          <cell r="N187" t="str">
            <v/>
          </cell>
        </row>
        <row r="188">
          <cell r="E188"/>
          <cell r="F188"/>
          <cell r="N188" t="str">
            <v/>
          </cell>
        </row>
        <row r="189">
          <cell r="E189"/>
          <cell r="F189"/>
          <cell r="N189" t="str">
            <v/>
          </cell>
        </row>
        <row r="190">
          <cell r="E190"/>
          <cell r="F190"/>
          <cell r="N190" t="str">
            <v/>
          </cell>
        </row>
        <row r="191">
          <cell r="E191"/>
          <cell r="F191"/>
          <cell r="N191" t="str">
            <v/>
          </cell>
        </row>
        <row r="192">
          <cell r="E192"/>
          <cell r="F192"/>
          <cell r="N192" t="str">
            <v/>
          </cell>
        </row>
        <row r="193">
          <cell r="E193"/>
          <cell r="F193"/>
          <cell r="N193" t="str">
            <v/>
          </cell>
        </row>
        <row r="194">
          <cell r="E194"/>
          <cell r="F194"/>
          <cell r="N194" t="str">
            <v/>
          </cell>
        </row>
        <row r="195">
          <cell r="E195"/>
          <cell r="F195"/>
          <cell r="N195" t="str">
            <v/>
          </cell>
        </row>
        <row r="196">
          <cell r="E196"/>
          <cell r="F196"/>
          <cell r="N196" t="str">
            <v/>
          </cell>
        </row>
        <row r="197">
          <cell r="E197"/>
          <cell r="F197"/>
          <cell r="N197" t="str">
            <v/>
          </cell>
        </row>
        <row r="198">
          <cell r="E198"/>
          <cell r="F198"/>
          <cell r="N198" t="str">
            <v/>
          </cell>
        </row>
        <row r="199">
          <cell r="E199"/>
          <cell r="F199"/>
          <cell r="N199" t="str">
            <v/>
          </cell>
        </row>
        <row r="200">
          <cell r="E200"/>
          <cell r="F200"/>
          <cell r="N200" t="str">
            <v/>
          </cell>
        </row>
        <row r="201">
          <cell r="E201"/>
          <cell r="F201"/>
          <cell r="N201" t="str">
            <v/>
          </cell>
        </row>
        <row r="202">
          <cell r="E202"/>
          <cell r="F202"/>
          <cell r="N202" t="str">
            <v/>
          </cell>
        </row>
        <row r="203">
          <cell r="E203"/>
          <cell r="F203"/>
          <cell r="N203" t="str">
            <v/>
          </cell>
        </row>
        <row r="204">
          <cell r="E204"/>
          <cell r="F204"/>
          <cell r="N204" t="str">
            <v/>
          </cell>
        </row>
        <row r="205">
          <cell r="E205"/>
          <cell r="F205"/>
          <cell r="N205" t="str">
            <v/>
          </cell>
        </row>
        <row r="206">
          <cell r="E206"/>
          <cell r="F206"/>
          <cell r="N206" t="str">
            <v/>
          </cell>
        </row>
        <row r="207">
          <cell r="E207"/>
          <cell r="F207"/>
          <cell r="N207" t="str">
            <v/>
          </cell>
        </row>
        <row r="208">
          <cell r="E208"/>
          <cell r="F208"/>
          <cell r="N208" t="str">
            <v/>
          </cell>
        </row>
        <row r="209">
          <cell r="E209"/>
          <cell r="F209"/>
          <cell r="N209" t="str">
            <v/>
          </cell>
        </row>
        <row r="210">
          <cell r="E210"/>
          <cell r="F210"/>
          <cell r="N210" t="str">
            <v/>
          </cell>
        </row>
        <row r="211">
          <cell r="E211"/>
          <cell r="F211"/>
          <cell r="N211" t="str">
            <v/>
          </cell>
        </row>
        <row r="212">
          <cell r="E212"/>
          <cell r="F212"/>
          <cell r="N212" t="str">
            <v/>
          </cell>
        </row>
        <row r="213">
          <cell r="E213"/>
          <cell r="F213"/>
          <cell r="N213" t="str">
            <v/>
          </cell>
        </row>
        <row r="214">
          <cell r="E214"/>
          <cell r="F214"/>
          <cell r="N214" t="str">
            <v/>
          </cell>
        </row>
        <row r="215">
          <cell r="E215"/>
          <cell r="F215"/>
          <cell r="N215" t="str">
            <v/>
          </cell>
        </row>
        <row r="216">
          <cell r="E216"/>
          <cell r="F216"/>
          <cell r="N216" t="str">
            <v/>
          </cell>
        </row>
        <row r="217">
          <cell r="E217"/>
          <cell r="F217"/>
          <cell r="N217" t="str">
            <v/>
          </cell>
        </row>
        <row r="218">
          <cell r="E218"/>
          <cell r="F218"/>
          <cell r="N218" t="str">
            <v/>
          </cell>
        </row>
        <row r="219">
          <cell r="E219"/>
          <cell r="F219"/>
          <cell r="N219" t="str">
            <v/>
          </cell>
        </row>
        <row r="220">
          <cell r="E220"/>
          <cell r="F220"/>
          <cell r="N220" t="str">
            <v/>
          </cell>
        </row>
        <row r="221">
          <cell r="E221"/>
          <cell r="F221"/>
          <cell r="N221" t="str">
            <v/>
          </cell>
        </row>
        <row r="222">
          <cell r="E222"/>
          <cell r="F222"/>
          <cell r="N222" t="str">
            <v/>
          </cell>
        </row>
        <row r="223">
          <cell r="E223"/>
          <cell r="F223"/>
          <cell r="N223" t="str">
            <v/>
          </cell>
        </row>
        <row r="224">
          <cell r="E224"/>
          <cell r="F224"/>
          <cell r="N224" t="str">
            <v/>
          </cell>
        </row>
        <row r="225">
          <cell r="E225"/>
          <cell r="F225"/>
          <cell r="N225" t="str">
            <v/>
          </cell>
        </row>
        <row r="226">
          <cell r="E226"/>
          <cell r="F226"/>
          <cell r="N226" t="str">
            <v/>
          </cell>
        </row>
        <row r="227">
          <cell r="E227"/>
          <cell r="F227"/>
          <cell r="N227" t="str">
            <v/>
          </cell>
        </row>
        <row r="228">
          <cell r="E228"/>
          <cell r="F228"/>
          <cell r="N228" t="str">
            <v/>
          </cell>
        </row>
        <row r="229">
          <cell r="E229"/>
          <cell r="F229"/>
          <cell r="N229" t="str">
            <v/>
          </cell>
        </row>
        <row r="230">
          <cell r="E230"/>
          <cell r="F230"/>
          <cell r="N230" t="str">
            <v/>
          </cell>
        </row>
        <row r="231">
          <cell r="E231"/>
          <cell r="F231"/>
          <cell r="N231" t="str">
            <v/>
          </cell>
        </row>
        <row r="232">
          <cell r="E232"/>
          <cell r="F232"/>
          <cell r="N232" t="str">
            <v/>
          </cell>
        </row>
        <row r="233">
          <cell r="E233"/>
          <cell r="F233"/>
          <cell r="N233" t="str">
            <v/>
          </cell>
        </row>
        <row r="234">
          <cell r="E234"/>
          <cell r="F234"/>
          <cell r="N234" t="str">
            <v/>
          </cell>
        </row>
        <row r="235">
          <cell r="E235"/>
          <cell r="F235"/>
          <cell r="N235" t="str">
            <v/>
          </cell>
        </row>
        <row r="236">
          <cell r="E236"/>
          <cell r="F236"/>
          <cell r="N236" t="str">
            <v/>
          </cell>
        </row>
        <row r="237">
          <cell r="E237"/>
          <cell r="F237"/>
          <cell r="N237" t="str">
            <v/>
          </cell>
        </row>
        <row r="238">
          <cell r="E238"/>
          <cell r="F238"/>
          <cell r="N238" t="str">
            <v/>
          </cell>
        </row>
        <row r="239">
          <cell r="E239"/>
          <cell r="F239"/>
          <cell r="N239" t="str">
            <v/>
          </cell>
        </row>
        <row r="240">
          <cell r="E240"/>
          <cell r="F240"/>
          <cell r="N240" t="str">
            <v/>
          </cell>
        </row>
        <row r="241">
          <cell r="E241"/>
          <cell r="F241"/>
          <cell r="N241" t="str">
            <v/>
          </cell>
        </row>
        <row r="242">
          <cell r="E242"/>
          <cell r="F242"/>
          <cell r="N242" t="str">
            <v/>
          </cell>
        </row>
        <row r="243">
          <cell r="E243"/>
          <cell r="F243"/>
          <cell r="N243" t="str">
            <v/>
          </cell>
        </row>
        <row r="244">
          <cell r="E244"/>
          <cell r="F244"/>
          <cell r="N244" t="str">
            <v/>
          </cell>
        </row>
        <row r="245">
          <cell r="E245"/>
          <cell r="F245"/>
          <cell r="N245" t="str">
            <v/>
          </cell>
        </row>
        <row r="246">
          <cell r="E246"/>
          <cell r="F246"/>
          <cell r="N246" t="str">
            <v/>
          </cell>
        </row>
        <row r="247">
          <cell r="E247"/>
          <cell r="F247"/>
          <cell r="N247" t="str">
            <v/>
          </cell>
        </row>
        <row r="248">
          <cell r="E248"/>
          <cell r="F248"/>
          <cell r="N248" t="str">
            <v/>
          </cell>
        </row>
        <row r="249">
          <cell r="E249"/>
          <cell r="F249"/>
          <cell r="N249" t="str">
            <v/>
          </cell>
        </row>
        <row r="250">
          <cell r="E250"/>
          <cell r="F250"/>
          <cell r="N250" t="str">
            <v/>
          </cell>
        </row>
        <row r="251">
          <cell r="E251"/>
          <cell r="F251"/>
          <cell r="N251" t="str">
            <v/>
          </cell>
        </row>
        <row r="252">
          <cell r="E252"/>
          <cell r="F252"/>
          <cell r="N252" t="str">
            <v/>
          </cell>
        </row>
        <row r="253">
          <cell r="E253"/>
          <cell r="F253"/>
          <cell r="N253" t="str">
            <v/>
          </cell>
        </row>
        <row r="254">
          <cell r="E254"/>
          <cell r="F254"/>
          <cell r="N254" t="str">
            <v/>
          </cell>
        </row>
        <row r="255">
          <cell r="E255"/>
          <cell r="F255"/>
          <cell r="N255" t="str">
            <v/>
          </cell>
        </row>
        <row r="256">
          <cell r="E256"/>
          <cell r="F256"/>
          <cell r="N256" t="str">
            <v/>
          </cell>
        </row>
        <row r="257">
          <cell r="E257"/>
          <cell r="F257"/>
          <cell r="N257" t="str">
            <v/>
          </cell>
        </row>
        <row r="258">
          <cell r="E258"/>
          <cell r="F258"/>
          <cell r="N258" t="str">
            <v/>
          </cell>
        </row>
        <row r="259">
          <cell r="E259"/>
          <cell r="F259"/>
          <cell r="N259" t="str">
            <v/>
          </cell>
        </row>
        <row r="260">
          <cell r="E260"/>
          <cell r="F260"/>
          <cell r="N260" t="str">
            <v/>
          </cell>
        </row>
        <row r="261">
          <cell r="E261"/>
          <cell r="F261"/>
          <cell r="N261" t="str">
            <v/>
          </cell>
        </row>
        <row r="262">
          <cell r="E262"/>
          <cell r="F262"/>
          <cell r="N262" t="str">
            <v/>
          </cell>
        </row>
        <row r="263">
          <cell r="E263"/>
          <cell r="F263"/>
          <cell r="N263" t="str">
            <v/>
          </cell>
        </row>
        <row r="264">
          <cell r="E264"/>
          <cell r="F264"/>
          <cell r="N264" t="str">
            <v/>
          </cell>
        </row>
        <row r="265">
          <cell r="E265"/>
          <cell r="F265"/>
          <cell r="N265" t="str">
            <v/>
          </cell>
        </row>
        <row r="266">
          <cell r="E266"/>
          <cell r="F266"/>
          <cell r="N266" t="str">
            <v/>
          </cell>
        </row>
        <row r="267">
          <cell r="E267"/>
          <cell r="F267"/>
          <cell r="N267" t="str">
            <v/>
          </cell>
        </row>
        <row r="268">
          <cell r="E268"/>
          <cell r="F268"/>
          <cell r="N268" t="str">
            <v/>
          </cell>
        </row>
        <row r="269">
          <cell r="E269"/>
          <cell r="F269"/>
          <cell r="N269" t="str">
            <v/>
          </cell>
        </row>
        <row r="270">
          <cell r="E270"/>
          <cell r="F270"/>
          <cell r="N270" t="str">
            <v/>
          </cell>
        </row>
        <row r="271">
          <cell r="E271"/>
          <cell r="F271"/>
          <cell r="N271" t="str">
            <v/>
          </cell>
        </row>
        <row r="272">
          <cell r="E272"/>
          <cell r="F272"/>
          <cell r="N272" t="str">
            <v/>
          </cell>
        </row>
        <row r="273">
          <cell r="E273"/>
          <cell r="F273"/>
          <cell r="N273" t="str">
            <v/>
          </cell>
        </row>
        <row r="274">
          <cell r="E274"/>
          <cell r="F274"/>
          <cell r="N274" t="str">
            <v/>
          </cell>
        </row>
        <row r="275">
          <cell r="E275"/>
          <cell r="F275"/>
          <cell r="N275" t="str">
            <v/>
          </cell>
        </row>
        <row r="276">
          <cell r="E276"/>
          <cell r="F276"/>
          <cell r="N276" t="str">
            <v/>
          </cell>
        </row>
        <row r="277">
          <cell r="E277"/>
          <cell r="F277"/>
          <cell r="N277" t="str">
            <v/>
          </cell>
        </row>
        <row r="278">
          <cell r="E278"/>
          <cell r="F278"/>
          <cell r="N278" t="str">
            <v/>
          </cell>
        </row>
        <row r="279">
          <cell r="E279"/>
          <cell r="F279"/>
          <cell r="N279" t="str">
            <v/>
          </cell>
        </row>
        <row r="280">
          <cell r="E280"/>
          <cell r="F280"/>
          <cell r="N280" t="str">
            <v/>
          </cell>
        </row>
        <row r="281">
          <cell r="E281"/>
          <cell r="F281"/>
          <cell r="N281" t="str">
            <v/>
          </cell>
        </row>
        <row r="282">
          <cell r="E282"/>
          <cell r="F282"/>
          <cell r="N282" t="str">
            <v/>
          </cell>
        </row>
        <row r="283">
          <cell r="E283"/>
          <cell r="F283"/>
          <cell r="N283" t="str">
            <v/>
          </cell>
        </row>
        <row r="284">
          <cell r="E284"/>
          <cell r="F284"/>
          <cell r="N284" t="str">
            <v/>
          </cell>
        </row>
        <row r="285">
          <cell r="E285"/>
          <cell r="F285"/>
          <cell r="N285" t="str">
            <v/>
          </cell>
        </row>
        <row r="286">
          <cell r="E286"/>
          <cell r="F286"/>
          <cell r="N286" t="str">
            <v/>
          </cell>
        </row>
        <row r="287">
          <cell r="E287"/>
          <cell r="F287"/>
          <cell r="N287" t="str">
            <v/>
          </cell>
        </row>
        <row r="288">
          <cell r="E288"/>
          <cell r="F288"/>
          <cell r="N288" t="str">
            <v/>
          </cell>
        </row>
        <row r="289">
          <cell r="E289"/>
          <cell r="F289"/>
          <cell r="N289" t="str">
            <v/>
          </cell>
        </row>
        <row r="290">
          <cell r="E290"/>
          <cell r="F290"/>
          <cell r="N290" t="str">
            <v/>
          </cell>
        </row>
        <row r="291">
          <cell r="E291"/>
          <cell r="F291"/>
          <cell r="N291" t="str">
            <v/>
          </cell>
        </row>
        <row r="292">
          <cell r="E292"/>
          <cell r="F292"/>
          <cell r="N292" t="str">
            <v/>
          </cell>
        </row>
        <row r="293">
          <cell r="E293"/>
          <cell r="F293"/>
          <cell r="N293" t="str">
            <v/>
          </cell>
        </row>
        <row r="294">
          <cell r="E294"/>
          <cell r="F294"/>
          <cell r="N294" t="str">
            <v/>
          </cell>
        </row>
        <row r="295">
          <cell r="E295"/>
          <cell r="F295"/>
          <cell r="N295" t="str">
            <v/>
          </cell>
        </row>
        <row r="296">
          <cell r="E296"/>
          <cell r="F296"/>
          <cell r="N296" t="str">
            <v/>
          </cell>
        </row>
        <row r="297">
          <cell r="E297"/>
          <cell r="F297"/>
          <cell r="N297" t="str">
            <v/>
          </cell>
        </row>
        <row r="298">
          <cell r="E298"/>
          <cell r="F298"/>
          <cell r="N298" t="str">
            <v/>
          </cell>
        </row>
        <row r="299">
          <cell r="E299"/>
          <cell r="F299"/>
          <cell r="N299" t="str">
            <v/>
          </cell>
        </row>
        <row r="300">
          <cell r="E300"/>
          <cell r="F300"/>
          <cell r="N300" t="str">
            <v/>
          </cell>
        </row>
        <row r="301">
          <cell r="E301"/>
          <cell r="F301"/>
          <cell r="N301" t="str">
            <v/>
          </cell>
        </row>
        <row r="302">
          <cell r="E302"/>
          <cell r="F302"/>
          <cell r="N302" t="str">
            <v/>
          </cell>
        </row>
        <row r="303">
          <cell r="E303"/>
          <cell r="F303"/>
          <cell r="N303" t="str">
            <v/>
          </cell>
        </row>
        <row r="304">
          <cell r="E304"/>
          <cell r="F304"/>
          <cell r="N304" t="str">
            <v/>
          </cell>
        </row>
        <row r="305">
          <cell r="E305"/>
          <cell r="F305"/>
          <cell r="N305" t="str">
            <v/>
          </cell>
        </row>
        <row r="306">
          <cell r="E306"/>
          <cell r="F306"/>
          <cell r="N306" t="str">
            <v/>
          </cell>
        </row>
        <row r="307">
          <cell r="E307"/>
          <cell r="F307"/>
          <cell r="N307" t="str">
            <v/>
          </cell>
        </row>
        <row r="308">
          <cell r="E308"/>
          <cell r="F308"/>
          <cell r="N308" t="str">
            <v/>
          </cell>
        </row>
        <row r="309">
          <cell r="E309"/>
          <cell r="F309"/>
          <cell r="N309" t="str">
            <v/>
          </cell>
        </row>
        <row r="310">
          <cell r="E310"/>
          <cell r="F310"/>
          <cell r="N310" t="str">
            <v/>
          </cell>
        </row>
        <row r="311">
          <cell r="E311"/>
          <cell r="F311"/>
          <cell r="N311" t="str">
            <v/>
          </cell>
        </row>
        <row r="312">
          <cell r="E312"/>
          <cell r="F312"/>
          <cell r="N312" t="str">
            <v/>
          </cell>
        </row>
        <row r="313">
          <cell r="E313"/>
          <cell r="F313"/>
          <cell r="N313" t="str">
            <v/>
          </cell>
        </row>
        <row r="314">
          <cell r="E314"/>
          <cell r="F314"/>
          <cell r="N314" t="str">
            <v/>
          </cell>
        </row>
        <row r="315">
          <cell r="E315"/>
          <cell r="F315"/>
          <cell r="N315" t="str">
            <v/>
          </cell>
        </row>
        <row r="316">
          <cell r="E316"/>
          <cell r="F316"/>
          <cell r="N316" t="str">
            <v/>
          </cell>
        </row>
        <row r="317">
          <cell r="E317"/>
          <cell r="F317"/>
          <cell r="N317" t="str">
            <v/>
          </cell>
        </row>
        <row r="318">
          <cell r="E318"/>
          <cell r="F318"/>
          <cell r="N318" t="str">
            <v/>
          </cell>
        </row>
        <row r="319">
          <cell r="E319"/>
          <cell r="F319"/>
          <cell r="N319" t="str">
            <v/>
          </cell>
        </row>
        <row r="320">
          <cell r="E320"/>
          <cell r="F320"/>
          <cell r="N320" t="str">
            <v/>
          </cell>
        </row>
        <row r="321">
          <cell r="E321"/>
          <cell r="F321"/>
          <cell r="N321" t="str">
            <v/>
          </cell>
        </row>
        <row r="322">
          <cell r="E322"/>
          <cell r="F322"/>
          <cell r="N322" t="str">
            <v/>
          </cell>
        </row>
        <row r="323">
          <cell r="E323"/>
          <cell r="F323"/>
          <cell r="N323" t="str">
            <v/>
          </cell>
        </row>
        <row r="324">
          <cell r="E324"/>
          <cell r="F324"/>
          <cell r="N324" t="str">
            <v/>
          </cell>
        </row>
        <row r="325">
          <cell r="E325"/>
          <cell r="F325"/>
          <cell r="N325" t="str">
            <v/>
          </cell>
        </row>
        <row r="326">
          <cell r="E326"/>
          <cell r="F326"/>
          <cell r="N326" t="str">
            <v/>
          </cell>
        </row>
        <row r="327">
          <cell r="E327"/>
          <cell r="F327"/>
          <cell r="N327" t="str">
            <v/>
          </cell>
        </row>
        <row r="328">
          <cell r="E328"/>
          <cell r="F328"/>
          <cell r="N328" t="str">
            <v/>
          </cell>
        </row>
        <row r="329">
          <cell r="E329"/>
          <cell r="F329"/>
          <cell r="N329" t="str">
            <v/>
          </cell>
        </row>
        <row r="330">
          <cell r="E330"/>
          <cell r="F330"/>
          <cell r="N330" t="str">
            <v/>
          </cell>
        </row>
        <row r="331">
          <cell r="E331"/>
          <cell r="F331"/>
          <cell r="N331" t="str">
            <v/>
          </cell>
        </row>
        <row r="332">
          <cell r="E332"/>
          <cell r="F332"/>
          <cell r="N332" t="str">
            <v/>
          </cell>
        </row>
        <row r="333">
          <cell r="E333"/>
          <cell r="F333"/>
          <cell r="N333" t="str">
            <v/>
          </cell>
        </row>
        <row r="334">
          <cell r="E334"/>
          <cell r="F334"/>
          <cell r="N334" t="str">
            <v/>
          </cell>
        </row>
        <row r="335">
          <cell r="E335"/>
          <cell r="F335"/>
          <cell r="N335" t="str">
            <v/>
          </cell>
        </row>
        <row r="336">
          <cell r="E336"/>
          <cell r="F336"/>
          <cell r="N336" t="str">
            <v/>
          </cell>
        </row>
        <row r="337">
          <cell r="E337"/>
          <cell r="F337"/>
          <cell r="N337" t="str">
            <v/>
          </cell>
        </row>
        <row r="338">
          <cell r="E338"/>
          <cell r="F338"/>
          <cell r="N338" t="str">
            <v/>
          </cell>
        </row>
        <row r="339">
          <cell r="E339"/>
          <cell r="F339"/>
          <cell r="N339" t="str">
            <v/>
          </cell>
        </row>
        <row r="340">
          <cell r="E340"/>
          <cell r="F340"/>
          <cell r="N340" t="str">
            <v/>
          </cell>
        </row>
        <row r="341">
          <cell r="E341"/>
          <cell r="F341"/>
          <cell r="N341" t="str">
            <v/>
          </cell>
        </row>
        <row r="342">
          <cell r="E342"/>
          <cell r="F342"/>
          <cell r="N342" t="str">
            <v/>
          </cell>
        </row>
        <row r="343">
          <cell r="E343"/>
          <cell r="F343"/>
          <cell r="N343" t="str">
            <v/>
          </cell>
        </row>
        <row r="344">
          <cell r="E344"/>
          <cell r="F344"/>
          <cell r="N344" t="str">
            <v/>
          </cell>
        </row>
        <row r="345">
          <cell r="E345"/>
          <cell r="F345"/>
          <cell r="N345" t="str">
            <v/>
          </cell>
        </row>
        <row r="346">
          <cell r="E346"/>
          <cell r="F346"/>
          <cell r="N346" t="str">
            <v/>
          </cell>
        </row>
        <row r="347">
          <cell r="E347"/>
          <cell r="F347"/>
          <cell r="N347" t="str">
            <v/>
          </cell>
        </row>
        <row r="348">
          <cell r="E348"/>
          <cell r="F348"/>
          <cell r="N348" t="str">
            <v/>
          </cell>
        </row>
        <row r="349">
          <cell r="E349"/>
          <cell r="F349"/>
          <cell r="N349" t="str">
            <v/>
          </cell>
        </row>
        <row r="350">
          <cell r="E350"/>
          <cell r="F350"/>
          <cell r="N350" t="str">
            <v/>
          </cell>
        </row>
        <row r="351">
          <cell r="E351"/>
          <cell r="F351"/>
          <cell r="N351" t="str">
            <v/>
          </cell>
        </row>
        <row r="352">
          <cell r="E352"/>
          <cell r="F352"/>
          <cell r="N352" t="str">
            <v/>
          </cell>
        </row>
        <row r="353">
          <cell r="E353"/>
          <cell r="F353"/>
          <cell r="N353" t="str">
            <v/>
          </cell>
        </row>
        <row r="354">
          <cell r="E354"/>
          <cell r="F354"/>
          <cell r="N354" t="str">
            <v/>
          </cell>
        </row>
        <row r="355">
          <cell r="E355"/>
          <cell r="F355"/>
          <cell r="N355" t="str">
            <v/>
          </cell>
        </row>
        <row r="356">
          <cell r="E356"/>
          <cell r="F356"/>
          <cell r="N356" t="str">
            <v/>
          </cell>
        </row>
        <row r="357">
          <cell r="E357"/>
          <cell r="F357"/>
          <cell r="N357" t="str">
            <v/>
          </cell>
        </row>
        <row r="358">
          <cell r="E358"/>
          <cell r="F358"/>
          <cell r="N358" t="str">
            <v/>
          </cell>
        </row>
        <row r="359">
          <cell r="E359"/>
          <cell r="F359"/>
          <cell r="N359" t="str">
            <v/>
          </cell>
        </row>
        <row r="360">
          <cell r="E360"/>
          <cell r="F360"/>
          <cell r="N360" t="str">
            <v/>
          </cell>
        </row>
        <row r="361">
          <cell r="E361"/>
          <cell r="F361"/>
          <cell r="N361" t="str">
            <v/>
          </cell>
        </row>
        <row r="362">
          <cell r="E362"/>
          <cell r="F362"/>
          <cell r="N362" t="str">
            <v/>
          </cell>
        </row>
        <row r="363">
          <cell r="E363"/>
          <cell r="F363"/>
          <cell r="N363" t="str">
            <v/>
          </cell>
        </row>
        <row r="364">
          <cell r="E364"/>
          <cell r="F364"/>
          <cell r="N364" t="str">
            <v/>
          </cell>
        </row>
        <row r="365">
          <cell r="E365"/>
          <cell r="F365"/>
          <cell r="N365" t="str">
            <v/>
          </cell>
        </row>
        <row r="366">
          <cell r="E366"/>
          <cell r="F366"/>
          <cell r="N366" t="str">
            <v/>
          </cell>
        </row>
        <row r="367">
          <cell r="E367"/>
          <cell r="F367"/>
          <cell r="N367" t="str">
            <v/>
          </cell>
        </row>
        <row r="368">
          <cell r="E368"/>
          <cell r="F368"/>
          <cell r="N368" t="str">
            <v/>
          </cell>
        </row>
        <row r="369">
          <cell r="E369"/>
          <cell r="F369"/>
          <cell r="N369" t="str">
            <v/>
          </cell>
        </row>
        <row r="370">
          <cell r="E370"/>
          <cell r="F370"/>
          <cell r="N370" t="str">
            <v/>
          </cell>
        </row>
        <row r="371">
          <cell r="E371"/>
          <cell r="F371"/>
          <cell r="N371" t="str">
            <v/>
          </cell>
        </row>
        <row r="372">
          <cell r="E372"/>
          <cell r="F372"/>
          <cell r="N372" t="str">
            <v/>
          </cell>
        </row>
        <row r="373">
          <cell r="E373"/>
          <cell r="F373"/>
          <cell r="N373" t="str">
            <v/>
          </cell>
        </row>
        <row r="374">
          <cell r="E374"/>
          <cell r="F374"/>
          <cell r="N374" t="str">
            <v/>
          </cell>
        </row>
        <row r="375">
          <cell r="E375"/>
          <cell r="F375"/>
          <cell r="N375" t="str">
            <v/>
          </cell>
        </row>
        <row r="376">
          <cell r="E376"/>
          <cell r="F376"/>
          <cell r="N376" t="str">
            <v/>
          </cell>
        </row>
        <row r="377">
          <cell r="E377"/>
          <cell r="F377"/>
          <cell r="N377" t="str">
            <v/>
          </cell>
        </row>
        <row r="378">
          <cell r="E378"/>
          <cell r="F378"/>
          <cell r="N378" t="str">
            <v/>
          </cell>
        </row>
        <row r="379">
          <cell r="E379"/>
          <cell r="F379"/>
          <cell r="N379" t="str">
            <v/>
          </cell>
        </row>
        <row r="380">
          <cell r="E380"/>
          <cell r="F380"/>
          <cell r="N380" t="str">
            <v/>
          </cell>
        </row>
        <row r="381">
          <cell r="E381"/>
          <cell r="F381"/>
          <cell r="N381" t="str">
            <v/>
          </cell>
        </row>
        <row r="382">
          <cell r="E382"/>
          <cell r="F382"/>
          <cell r="N382" t="str">
            <v/>
          </cell>
        </row>
        <row r="383">
          <cell r="E383"/>
          <cell r="F383"/>
          <cell r="N383" t="str">
            <v/>
          </cell>
        </row>
        <row r="384">
          <cell r="E384"/>
          <cell r="F384"/>
          <cell r="N384" t="str">
            <v/>
          </cell>
        </row>
        <row r="385">
          <cell r="E385"/>
          <cell r="F385"/>
          <cell r="N385" t="str">
            <v/>
          </cell>
        </row>
        <row r="386">
          <cell r="E386"/>
          <cell r="F386"/>
          <cell r="N386" t="str">
            <v/>
          </cell>
        </row>
        <row r="387">
          <cell r="E387"/>
          <cell r="F387"/>
          <cell r="N387" t="str">
            <v/>
          </cell>
        </row>
        <row r="388">
          <cell r="E388"/>
          <cell r="F388"/>
          <cell r="N388" t="str">
            <v/>
          </cell>
        </row>
        <row r="389">
          <cell r="E389"/>
          <cell r="F389"/>
          <cell r="N389" t="str">
            <v/>
          </cell>
        </row>
        <row r="390">
          <cell r="E390"/>
          <cell r="F390"/>
          <cell r="N390" t="str">
            <v/>
          </cell>
        </row>
        <row r="391">
          <cell r="E391"/>
          <cell r="F391"/>
          <cell r="N391" t="str">
            <v/>
          </cell>
        </row>
        <row r="392">
          <cell r="E392"/>
          <cell r="F392"/>
          <cell r="N392" t="str">
            <v/>
          </cell>
        </row>
        <row r="393">
          <cell r="E393"/>
          <cell r="F393"/>
          <cell r="N393" t="str">
            <v/>
          </cell>
        </row>
        <row r="394">
          <cell r="E394"/>
          <cell r="F394"/>
          <cell r="N394" t="str">
            <v/>
          </cell>
        </row>
        <row r="395">
          <cell r="E395"/>
          <cell r="F395"/>
          <cell r="N395" t="str">
            <v/>
          </cell>
        </row>
        <row r="396">
          <cell r="E396"/>
          <cell r="F396"/>
          <cell r="N396" t="str">
            <v/>
          </cell>
        </row>
        <row r="397">
          <cell r="E397"/>
          <cell r="F397"/>
          <cell r="N397" t="str">
            <v/>
          </cell>
        </row>
        <row r="398">
          <cell r="E398"/>
          <cell r="F398"/>
          <cell r="N398" t="str">
            <v/>
          </cell>
        </row>
        <row r="399">
          <cell r="E399"/>
          <cell r="F399"/>
          <cell r="N399" t="str">
            <v/>
          </cell>
        </row>
        <row r="400">
          <cell r="E400"/>
          <cell r="F400"/>
          <cell r="N400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INGRESOS"/>
      <sheetName val="GASTOS"/>
      <sheetName val="CLIENTES"/>
      <sheetName val="PROVEEDORES"/>
      <sheetName val="CALCULOS"/>
      <sheetName val="MODELO 130"/>
      <sheetName val="MODELO 303"/>
      <sheetName val="MODELO 390"/>
      <sheetName val="IRPF ANUAL"/>
      <sheetName val="MODELO 347"/>
      <sheetName val="FACTURA"/>
      <sheetName val="FACTURA R.EQ"/>
      <sheetName val="Acerca de"/>
      <sheetName val="Bienes de Inversión"/>
      <sheetName val="TABLAS AMORTIZACIONES"/>
      <sheetName val="VEHÍCULO"/>
      <sheetName val="DATOS FISCALES"/>
      <sheetName val="Hoja1"/>
    </sheetNames>
    <sheetDataSet>
      <sheetData sheetId="0"/>
      <sheetData sheetId="1">
        <row r="2">
          <cell r="E2" t="str">
            <v>Garchitorena, s.l.</v>
          </cell>
          <cell r="F2">
            <v>900</v>
          </cell>
          <cell r="N2">
            <v>1</v>
          </cell>
        </row>
        <row r="3">
          <cell r="E3" t="str">
            <v>Cdad. Prop. S Fco. Borja, 8</v>
          </cell>
          <cell r="F3">
            <v>520.33000000000004</v>
          </cell>
          <cell r="N3">
            <v>1</v>
          </cell>
        </row>
        <row r="4">
          <cell r="E4" t="str">
            <v>Cdad. Prop. Almacera, 4</v>
          </cell>
          <cell r="F4">
            <v>2000</v>
          </cell>
          <cell r="N4">
            <v>1</v>
          </cell>
        </row>
        <row r="5">
          <cell r="E5" t="str">
            <v>Garchitorena, s.l.</v>
          </cell>
          <cell r="F5">
            <v>900</v>
          </cell>
          <cell r="N5">
            <v>1</v>
          </cell>
        </row>
        <row r="6">
          <cell r="E6" t="str">
            <v>cdad. prop. joaquin marin 32 y otros</v>
          </cell>
          <cell r="F6">
            <v>800</v>
          </cell>
          <cell r="N6">
            <v>1</v>
          </cell>
        </row>
        <row r="7">
          <cell r="E7" t="str">
            <v>cdad. prop. c/ cura femenia, 20</v>
          </cell>
          <cell r="F7">
            <v>1239.67</v>
          </cell>
          <cell r="N7">
            <v>1</v>
          </cell>
        </row>
        <row r="8">
          <cell r="E8" t="str">
            <v>Garchitorena, s.l.</v>
          </cell>
          <cell r="F8">
            <v>900</v>
          </cell>
          <cell r="N8">
            <v>1</v>
          </cell>
        </row>
        <row r="9">
          <cell r="E9" t="str">
            <v>Garchitorena, s.l.</v>
          </cell>
          <cell r="F9">
            <v>900</v>
          </cell>
          <cell r="N9">
            <v>2</v>
          </cell>
        </row>
        <row r="10">
          <cell r="E10" t="str">
            <v>Cdad. Prop. S Fco. Borja, 8</v>
          </cell>
          <cell r="F10">
            <v>2081.2800000000002</v>
          </cell>
          <cell r="N10">
            <v>2</v>
          </cell>
        </row>
        <row r="11">
          <cell r="E11" t="str">
            <v>CDAD PROP. C/ MALAGA 21</v>
          </cell>
          <cell r="F11">
            <v>555.58000000000004</v>
          </cell>
          <cell r="N11">
            <v>2</v>
          </cell>
        </row>
        <row r="12">
          <cell r="E12" t="str">
            <v>CDAD PROP. C/ MALAGA 21</v>
          </cell>
          <cell r="F12">
            <v>789.92</v>
          </cell>
          <cell r="N12">
            <v>2</v>
          </cell>
        </row>
        <row r="13">
          <cell r="E13" t="str">
            <v>Garchitorena, s.l.</v>
          </cell>
          <cell r="F13">
            <v>900</v>
          </cell>
          <cell r="N13">
            <v>2</v>
          </cell>
        </row>
        <row r="14">
          <cell r="E14" t="str">
            <v>cdad. prop. magnolias 4</v>
          </cell>
          <cell r="F14">
            <v>450</v>
          </cell>
          <cell r="N14">
            <v>2</v>
          </cell>
        </row>
        <row r="15">
          <cell r="E15" t="str">
            <v>cdad. prop. cedro, 12</v>
          </cell>
          <cell r="F15">
            <v>1170</v>
          </cell>
          <cell r="N15">
            <v>2</v>
          </cell>
        </row>
        <row r="16">
          <cell r="E16" t="str">
            <v>cdad. prop. cedro, 12</v>
          </cell>
          <cell r="F16">
            <v>1170</v>
          </cell>
          <cell r="N16">
            <v>2</v>
          </cell>
        </row>
        <row r="17">
          <cell r="E17" t="str">
            <v>cdad. prop. jose maria peman 1</v>
          </cell>
          <cell r="F17">
            <v>1080</v>
          </cell>
          <cell r="N17">
            <v>2</v>
          </cell>
        </row>
        <row r="18">
          <cell r="E18" t="str">
            <v>Garchitorena, s.l.</v>
          </cell>
          <cell r="F18">
            <v>900</v>
          </cell>
          <cell r="N18">
            <v>2</v>
          </cell>
        </row>
        <row r="19">
          <cell r="E19" t="str">
            <v>CDAD. PROP. MENDIZABAL, 27</v>
          </cell>
          <cell r="F19">
            <v>250</v>
          </cell>
          <cell r="N19">
            <v>2</v>
          </cell>
        </row>
        <row r="20">
          <cell r="E20" t="str">
            <v>CDAD. PROP. FERNANDO SASTRE 14</v>
          </cell>
          <cell r="F20">
            <v>1863</v>
          </cell>
          <cell r="N20">
            <v>2</v>
          </cell>
        </row>
        <row r="21">
          <cell r="E21" t="str">
            <v>Garchitorena, s.l.</v>
          </cell>
          <cell r="F21">
            <v>900</v>
          </cell>
          <cell r="N21">
            <v>3</v>
          </cell>
        </row>
        <row r="22">
          <cell r="E22" t="str">
            <v>CDAD PROP. EXPL. ANDRES 6 IEE</v>
          </cell>
          <cell r="F22">
            <v>2340</v>
          </cell>
          <cell r="N22">
            <v>3</v>
          </cell>
        </row>
        <row r="23">
          <cell r="E23" t="str">
            <v>cdad. prop. g.v. ramon y cajal 32</v>
          </cell>
          <cell r="F23">
            <v>410</v>
          </cell>
          <cell r="N23">
            <v>3</v>
          </cell>
        </row>
        <row r="24">
          <cell r="E24" t="str">
            <v>cdad. prop. g.v. ramon y cajal 32</v>
          </cell>
          <cell r="F24">
            <v>1290</v>
          </cell>
          <cell r="N24">
            <v>3</v>
          </cell>
        </row>
        <row r="25">
          <cell r="E25"/>
          <cell r="F25">
            <v>100</v>
          </cell>
          <cell r="N25">
            <v>3</v>
          </cell>
        </row>
        <row r="26">
          <cell r="E26" t="str">
            <v>Garchitorena, s.l.</v>
          </cell>
          <cell r="F26">
            <v>900</v>
          </cell>
          <cell r="N26">
            <v>3</v>
          </cell>
        </row>
        <row r="27">
          <cell r="E27" t="str">
            <v>Garchitorena, s.l.</v>
          </cell>
          <cell r="F27">
            <v>900</v>
          </cell>
          <cell r="N27">
            <v>3</v>
          </cell>
        </row>
        <row r="28">
          <cell r="E28" t="str">
            <v>cdad.prop. s. fco. Borja 8</v>
          </cell>
          <cell r="F28">
            <v>457.02</v>
          </cell>
          <cell r="N28">
            <v>3</v>
          </cell>
        </row>
        <row r="29">
          <cell r="E29" t="str">
            <v>proyectos y realidades en promociones, s.l</v>
          </cell>
          <cell r="F29">
            <v>975.21</v>
          </cell>
          <cell r="N29">
            <v>4</v>
          </cell>
        </row>
        <row r="30">
          <cell r="E30" t="str">
            <v>proyectos y realidades en promociones, s.l</v>
          </cell>
          <cell r="F30">
            <v>900.83</v>
          </cell>
          <cell r="N30">
            <v>4</v>
          </cell>
        </row>
        <row r="31">
          <cell r="E31" t="str">
            <v>Garchitorena, s.l.</v>
          </cell>
          <cell r="F31">
            <v>900</v>
          </cell>
          <cell r="N31">
            <v>4</v>
          </cell>
        </row>
        <row r="32">
          <cell r="E32" t="str">
            <v>TRAZIA FORMACION Y GESTION, S.L.</v>
          </cell>
          <cell r="F32">
            <v>5000</v>
          </cell>
          <cell r="N32">
            <v>4</v>
          </cell>
        </row>
        <row r="33">
          <cell r="E33" t="str">
            <v>Garchitorena, s.l.</v>
          </cell>
          <cell r="F33">
            <v>900</v>
          </cell>
          <cell r="N33">
            <v>4</v>
          </cell>
        </row>
        <row r="34">
          <cell r="E34" t="str">
            <v>CDAD. PROP. C/ ALMACERA 4</v>
          </cell>
          <cell r="F34">
            <v>3000</v>
          </cell>
          <cell r="N34">
            <v>4</v>
          </cell>
        </row>
        <row r="35">
          <cell r="E35" t="str">
            <v>Maria Desamparados Berenguer</v>
          </cell>
          <cell r="F35">
            <v>100</v>
          </cell>
          <cell r="N35">
            <v>4</v>
          </cell>
        </row>
        <row r="36">
          <cell r="E36" t="str">
            <v>cdad. prop. g.v. ramon y cajal 32</v>
          </cell>
          <cell r="F36">
            <v>550</v>
          </cell>
          <cell r="N36">
            <v>4</v>
          </cell>
        </row>
        <row r="37">
          <cell r="E37" t="str">
            <v>Garchitorena, s.l.</v>
          </cell>
          <cell r="F37">
            <v>900</v>
          </cell>
          <cell r="N37">
            <v>4</v>
          </cell>
        </row>
        <row r="38">
          <cell r="E38" t="str">
            <v>cdad. prop. buenavista II-III</v>
          </cell>
          <cell r="F38">
            <v>1650</v>
          </cell>
          <cell r="N38">
            <v>4</v>
          </cell>
        </row>
        <row r="39">
          <cell r="E39" t="str">
            <v>REFORMAS RODE SL</v>
          </cell>
          <cell r="F39">
            <v>1650</v>
          </cell>
          <cell r="N39">
            <v>4</v>
          </cell>
        </row>
        <row r="40">
          <cell r="E40" t="str">
            <v>TRAZIA FORMACION Y GESTION, S.L.</v>
          </cell>
          <cell r="F40">
            <v>5000</v>
          </cell>
          <cell r="N40">
            <v>4</v>
          </cell>
        </row>
        <row r="41">
          <cell r="E41" t="str">
            <v>JUZGADO 3 SAGUNTO</v>
          </cell>
          <cell r="F41"/>
          <cell r="N41" t="str">
            <v/>
          </cell>
        </row>
        <row r="42">
          <cell r="E42" t="str">
            <v>REFORMAS RODE SL</v>
          </cell>
          <cell r="F42"/>
          <cell r="N42" t="str">
            <v/>
          </cell>
        </row>
        <row r="43">
          <cell r="E43"/>
          <cell r="F43"/>
          <cell r="N43" t="str">
            <v/>
          </cell>
        </row>
        <row r="44">
          <cell r="E44"/>
          <cell r="F44"/>
          <cell r="N44" t="str">
            <v/>
          </cell>
        </row>
        <row r="45">
          <cell r="E45"/>
          <cell r="F45"/>
          <cell r="N45" t="str">
            <v/>
          </cell>
        </row>
        <row r="46">
          <cell r="E46"/>
          <cell r="F46"/>
          <cell r="N46" t="str">
            <v/>
          </cell>
        </row>
        <row r="47">
          <cell r="E47"/>
          <cell r="F47"/>
          <cell r="N47" t="str">
            <v/>
          </cell>
        </row>
        <row r="48">
          <cell r="E48"/>
          <cell r="F48"/>
          <cell r="N48" t="str">
            <v/>
          </cell>
        </row>
        <row r="49">
          <cell r="E49"/>
          <cell r="F49"/>
          <cell r="N49" t="str">
            <v/>
          </cell>
        </row>
        <row r="50">
          <cell r="E50"/>
          <cell r="F50"/>
          <cell r="N50" t="str">
            <v/>
          </cell>
        </row>
        <row r="51">
          <cell r="E51"/>
          <cell r="F51"/>
          <cell r="N51" t="str">
            <v/>
          </cell>
        </row>
        <row r="52">
          <cell r="E52"/>
          <cell r="F52"/>
          <cell r="N52" t="str">
            <v/>
          </cell>
        </row>
        <row r="53">
          <cell r="E53"/>
          <cell r="F53"/>
          <cell r="N53" t="str">
            <v/>
          </cell>
        </row>
        <row r="54">
          <cell r="E54"/>
          <cell r="F54"/>
          <cell r="N54" t="str">
            <v/>
          </cell>
        </row>
        <row r="55">
          <cell r="E55"/>
          <cell r="F55"/>
          <cell r="N55" t="str">
            <v/>
          </cell>
        </row>
        <row r="56">
          <cell r="E56"/>
          <cell r="F56"/>
          <cell r="N56" t="str">
            <v/>
          </cell>
        </row>
        <row r="57">
          <cell r="E57"/>
          <cell r="F57"/>
          <cell r="N57" t="str">
            <v/>
          </cell>
        </row>
        <row r="58">
          <cell r="E58"/>
          <cell r="F58"/>
          <cell r="N58" t="str">
            <v/>
          </cell>
        </row>
        <row r="59">
          <cell r="E59"/>
          <cell r="F59"/>
          <cell r="N59" t="str">
            <v/>
          </cell>
        </row>
        <row r="60">
          <cell r="E60"/>
          <cell r="F60"/>
          <cell r="N60" t="str">
            <v/>
          </cell>
        </row>
        <row r="61">
          <cell r="E61"/>
          <cell r="F61"/>
          <cell r="N61" t="str">
            <v/>
          </cell>
        </row>
        <row r="62">
          <cell r="E62"/>
          <cell r="F62"/>
          <cell r="N62" t="str">
            <v/>
          </cell>
        </row>
        <row r="63">
          <cell r="E63"/>
          <cell r="F63"/>
          <cell r="N63" t="str">
            <v/>
          </cell>
        </row>
        <row r="64">
          <cell r="E64"/>
          <cell r="F64"/>
          <cell r="N64" t="str">
            <v/>
          </cell>
        </row>
        <row r="65">
          <cell r="E65"/>
          <cell r="F65"/>
          <cell r="N65" t="str">
            <v/>
          </cell>
        </row>
        <row r="66">
          <cell r="E66"/>
          <cell r="F66"/>
          <cell r="N66" t="str">
            <v/>
          </cell>
        </row>
        <row r="67">
          <cell r="E67"/>
          <cell r="F67"/>
          <cell r="N67" t="str">
            <v/>
          </cell>
        </row>
        <row r="68">
          <cell r="E68"/>
          <cell r="F68"/>
          <cell r="N68" t="str">
            <v/>
          </cell>
        </row>
        <row r="69">
          <cell r="E69"/>
          <cell r="F69"/>
          <cell r="N69" t="str">
            <v/>
          </cell>
        </row>
        <row r="70">
          <cell r="E70"/>
          <cell r="F70"/>
          <cell r="N70" t="str">
            <v/>
          </cell>
        </row>
        <row r="71">
          <cell r="E71"/>
          <cell r="F71"/>
          <cell r="N71" t="str">
            <v/>
          </cell>
        </row>
        <row r="72">
          <cell r="E72"/>
          <cell r="F72"/>
          <cell r="N72" t="str">
            <v/>
          </cell>
        </row>
        <row r="73">
          <cell r="E73"/>
          <cell r="F73"/>
          <cell r="N73" t="str">
            <v/>
          </cell>
        </row>
        <row r="74">
          <cell r="E74"/>
          <cell r="F74"/>
          <cell r="N74" t="str">
            <v/>
          </cell>
        </row>
        <row r="75">
          <cell r="E75"/>
          <cell r="F75"/>
          <cell r="N75" t="str">
            <v/>
          </cell>
        </row>
        <row r="76">
          <cell r="E76"/>
          <cell r="F76"/>
          <cell r="N76" t="str">
            <v/>
          </cell>
        </row>
        <row r="77">
          <cell r="E77"/>
          <cell r="F77"/>
          <cell r="N77" t="str">
            <v/>
          </cell>
        </row>
        <row r="78">
          <cell r="E78"/>
          <cell r="F78"/>
          <cell r="N78" t="str">
            <v/>
          </cell>
        </row>
        <row r="79">
          <cell r="E79"/>
          <cell r="F79"/>
          <cell r="N79" t="str">
            <v/>
          </cell>
        </row>
        <row r="80">
          <cell r="E80"/>
          <cell r="F80"/>
          <cell r="N80" t="str">
            <v/>
          </cell>
        </row>
        <row r="81">
          <cell r="E81"/>
          <cell r="F81"/>
          <cell r="N81" t="str">
            <v/>
          </cell>
        </row>
        <row r="82">
          <cell r="E82"/>
          <cell r="F82"/>
          <cell r="N82" t="str">
            <v/>
          </cell>
        </row>
        <row r="83">
          <cell r="E83"/>
          <cell r="F83"/>
          <cell r="N83" t="str">
            <v/>
          </cell>
        </row>
        <row r="84">
          <cell r="E84"/>
          <cell r="F84"/>
          <cell r="N84" t="str">
            <v/>
          </cell>
        </row>
        <row r="85">
          <cell r="E85"/>
          <cell r="F85"/>
          <cell r="N85" t="str">
            <v/>
          </cell>
        </row>
        <row r="86">
          <cell r="E86"/>
          <cell r="F86"/>
          <cell r="N86" t="str">
            <v/>
          </cell>
        </row>
        <row r="87">
          <cell r="E87"/>
          <cell r="F87"/>
          <cell r="N87" t="str">
            <v/>
          </cell>
        </row>
        <row r="88">
          <cell r="E88"/>
          <cell r="F88"/>
          <cell r="N88" t="str">
            <v/>
          </cell>
        </row>
        <row r="89">
          <cell r="E89"/>
          <cell r="F89"/>
          <cell r="N89" t="str">
            <v/>
          </cell>
        </row>
        <row r="90">
          <cell r="E90"/>
          <cell r="F90"/>
          <cell r="N90" t="str">
            <v/>
          </cell>
        </row>
        <row r="91">
          <cell r="E91"/>
          <cell r="F91"/>
          <cell r="N91" t="str">
            <v/>
          </cell>
        </row>
        <row r="92">
          <cell r="E92"/>
          <cell r="F92"/>
          <cell r="N92" t="str">
            <v/>
          </cell>
        </row>
        <row r="93">
          <cell r="E93"/>
          <cell r="F93"/>
          <cell r="N93" t="str">
            <v/>
          </cell>
        </row>
        <row r="94">
          <cell r="E94"/>
          <cell r="F94"/>
          <cell r="N94" t="str">
            <v/>
          </cell>
        </row>
        <row r="95">
          <cell r="E95"/>
          <cell r="F95"/>
          <cell r="N95" t="str">
            <v/>
          </cell>
        </row>
        <row r="96">
          <cell r="E96"/>
          <cell r="F96"/>
          <cell r="N96" t="str">
            <v/>
          </cell>
        </row>
        <row r="97">
          <cell r="E97"/>
          <cell r="F97"/>
          <cell r="N97" t="str">
            <v/>
          </cell>
        </row>
        <row r="98">
          <cell r="E98"/>
          <cell r="F98"/>
          <cell r="N98" t="str">
            <v/>
          </cell>
        </row>
        <row r="99">
          <cell r="E99"/>
          <cell r="F99"/>
          <cell r="N99" t="str">
            <v/>
          </cell>
        </row>
        <row r="100">
          <cell r="E100"/>
          <cell r="F100"/>
          <cell r="N100" t="str">
            <v/>
          </cell>
        </row>
        <row r="101">
          <cell r="E101"/>
          <cell r="F101"/>
          <cell r="N101" t="str">
            <v/>
          </cell>
        </row>
        <row r="102">
          <cell r="E102"/>
          <cell r="F102"/>
          <cell r="N102" t="str">
            <v/>
          </cell>
        </row>
        <row r="103">
          <cell r="E103"/>
          <cell r="F103"/>
          <cell r="N103" t="str">
            <v/>
          </cell>
        </row>
        <row r="104">
          <cell r="E104"/>
          <cell r="F104"/>
          <cell r="N104" t="str">
            <v/>
          </cell>
        </row>
        <row r="105">
          <cell r="E105"/>
          <cell r="F105"/>
          <cell r="N105" t="str">
            <v/>
          </cell>
        </row>
        <row r="106">
          <cell r="E106"/>
          <cell r="F106"/>
          <cell r="N106" t="str">
            <v/>
          </cell>
        </row>
        <row r="107">
          <cell r="E107"/>
          <cell r="F107"/>
          <cell r="N107" t="str">
            <v/>
          </cell>
        </row>
        <row r="108">
          <cell r="E108"/>
          <cell r="F108"/>
          <cell r="N108" t="str">
            <v/>
          </cell>
        </row>
        <row r="109">
          <cell r="E109"/>
          <cell r="F109"/>
          <cell r="N109" t="str">
            <v/>
          </cell>
        </row>
        <row r="110">
          <cell r="E110"/>
          <cell r="F110"/>
          <cell r="N110" t="str">
            <v/>
          </cell>
        </row>
        <row r="111">
          <cell r="E111"/>
          <cell r="F111"/>
          <cell r="N111" t="str">
            <v/>
          </cell>
        </row>
        <row r="112">
          <cell r="E112"/>
          <cell r="F112"/>
          <cell r="N112" t="str">
            <v/>
          </cell>
        </row>
        <row r="113">
          <cell r="E113"/>
          <cell r="F113"/>
          <cell r="N113" t="str">
            <v/>
          </cell>
        </row>
        <row r="114">
          <cell r="E114"/>
          <cell r="F114"/>
          <cell r="N114" t="str">
            <v/>
          </cell>
        </row>
        <row r="115">
          <cell r="E115"/>
          <cell r="F115"/>
          <cell r="N115" t="str">
            <v/>
          </cell>
        </row>
        <row r="116">
          <cell r="E116"/>
          <cell r="F116"/>
          <cell r="N116" t="str">
            <v/>
          </cell>
        </row>
        <row r="117">
          <cell r="E117"/>
          <cell r="F117"/>
          <cell r="N117" t="str">
            <v/>
          </cell>
        </row>
        <row r="118">
          <cell r="E118"/>
          <cell r="F118"/>
          <cell r="N118" t="str">
            <v/>
          </cell>
        </row>
        <row r="119">
          <cell r="E119"/>
          <cell r="F119"/>
          <cell r="N119" t="str">
            <v/>
          </cell>
        </row>
        <row r="120">
          <cell r="E120"/>
          <cell r="F120"/>
          <cell r="N120" t="str">
            <v/>
          </cell>
        </row>
        <row r="121">
          <cell r="E121"/>
          <cell r="F121"/>
          <cell r="N121" t="str">
            <v/>
          </cell>
        </row>
        <row r="122">
          <cell r="E122"/>
          <cell r="F122"/>
          <cell r="N122" t="str">
            <v/>
          </cell>
        </row>
        <row r="123">
          <cell r="E123"/>
          <cell r="F123"/>
          <cell r="N123" t="str">
            <v/>
          </cell>
        </row>
        <row r="124">
          <cell r="E124"/>
          <cell r="F124"/>
          <cell r="N124" t="str">
            <v/>
          </cell>
        </row>
        <row r="125">
          <cell r="E125"/>
          <cell r="F125"/>
          <cell r="N125" t="str">
            <v/>
          </cell>
        </row>
        <row r="126">
          <cell r="E126"/>
          <cell r="F126"/>
          <cell r="N126" t="str">
            <v/>
          </cell>
        </row>
        <row r="127">
          <cell r="E127"/>
          <cell r="F127"/>
          <cell r="N127" t="str">
            <v/>
          </cell>
        </row>
        <row r="128">
          <cell r="E128"/>
          <cell r="F128"/>
          <cell r="N128" t="str">
            <v/>
          </cell>
        </row>
        <row r="129">
          <cell r="E129"/>
          <cell r="F129"/>
          <cell r="N129" t="str">
            <v/>
          </cell>
        </row>
        <row r="130">
          <cell r="E130"/>
          <cell r="F130"/>
          <cell r="N130" t="str">
            <v/>
          </cell>
        </row>
        <row r="131">
          <cell r="E131"/>
          <cell r="F131"/>
          <cell r="N131" t="str">
            <v/>
          </cell>
        </row>
        <row r="132">
          <cell r="E132"/>
          <cell r="F132"/>
          <cell r="N132" t="str">
            <v/>
          </cell>
        </row>
        <row r="133">
          <cell r="E133"/>
          <cell r="F133"/>
          <cell r="N133" t="str">
            <v/>
          </cell>
        </row>
        <row r="134">
          <cell r="E134"/>
          <cell r="F134"/>
          <cell r="N134" t="str">
            <v/>
          </cell>
        </row>
        <row r="135">
          <cell r="E135"/>
          <cell r="F135"/>
          <cell r="N135" t="str">
            <v/>
          </cell>
        </row>
        <row r="136">
          <cell r="E136"/>
          <cell r="F136"/>
          <cell r="N136" t="str">
            <v/>
          </cell>
        </row>
        <row r="137">
          <cell r="E137"/>
          <cell r="F137"/>
          <cell r="N137" t="str">
            <v/>
          </cell>
        </row>
        <row r="138">
          <cell r="E138"/>
          <cell r="F138"/>
          <cell r="N138" t="str">
            <v/>
          </cell>
        </row>
        <row r="139">
          <cell r="E139"/>
          <cell r="F139"/>
          <cell r="N139" t="str">
            <v/>
          </cell>
        </row>
        <row r="140">
          <cell r="E140"/>
          <cell r="F140"/>
          <cell r="N140" t="str">
            <v/>
          </cell>
        </row>
        <row r="141">
          <cell r="E141"/>
          <cell r="F141"/>
          <cell r="N141" t="str">
            <v/>
          </cell>
        </row>
        <row r="142">
          <cell r="E142"/>
          <cell r="F142"/>
          <cell r="N142" t="str">
            <v/>
          </cell>
        </row>
        <row r="143">
          <cell r="E143"/>
          <cell r="F143"/>
          <cell r="N143" t="str">
            <v/>
          </cell>
        </row>
        <row r="144">
          <cell r="E144"/>
          <cell r="F144"/>
          <cell r="N144" t="str">
            <v/>
          </cell>
        </row>
        <row r="145">
          <cell r="E145"/>
          <cell r="F145"/>
          <cell r="N145" t="str">
            <v/>
          </cell>
        </row>
        <row r="146">
          <cell r="E146"/>
          <cell r="F146"/>
          <cell r="N146" t="str">
            <v/>
          </cell>
        </row>
        <row r="147">
          <cell r="E147"/>
          <cell r="F147"/>
          <cell r="N147" t="str">
            <v/>
          </cell>
        </row>
        <row r="148">
          <cell r="E148"/>
          <cell r="F148"/>
          <cell r="N148" t="str">
            <v/>
          </cell>
        </row>
        <row r="149">
          <cell r="E149"/>
          <cell r="F149"/>
          <cell r="N149" t="str">
            <v/>
          </cell>
        </row>
        <row r="150">
          <cell r="E150"/>
          <cell r="F150"/>
          <cell r="N150" t="str">
            <v/>
          </cell>
        </row>
        <row r="151">
          <cell r="E151"/>
          <cell r="F151"/>
          <cell r="N151" t="str">
            <v/>
          </cell>
        </row>
        <row r="152">
          <cell r="E152"/>
          <cell r="F152"/>
          <cell r="N152" t="str">
            <v/>
          </cell>
        </row>
        <row r="153">
          <cell r="E153"/>
          <cell r="F153"/>
          <cell r="N153" t="str">
            <v/>
          </cell>
        </row>
        <row r="154">
          <cell r="E154"/>
          <cell r="F154"/>
          <cell r="N154" t="str">
            <v/>
          </cell>
        </row>
        <row r="155">
          <cell r="E155"/>
          <cell r="F155"/>
          <cell r="N155" t="str">
            <v/>
          </cell>
        </row>
        <row r="156">
          <cell r="E156"/>
          <cell r="F156"/>
          <cell r="N156" t="str">
            <v/>
          </cell>
        </row>
        <row r="157">
          <cell r="E157"/>
          <cell r="F157"/>
          <cell r="N157" t="str">
            <v/>
          </cell>
        </row>
        <row r="158">
          <cell r="E158"/>
          <cell r="F158"/>
          <cell r="N158" t="str">
            <v/>
          </cell>
        </row>
        <row r="159">
          <cell r="E159"/>
          <cell r="F159"/>
          <cell r="N159" t="str">
            <v/>
          </cell>
        </row>
        <row r="160">
          <cell r="E160"/>
          <cell r="F160"/>
          <cell r="N160" t="str">
            <v/>
          </cell>
        </row>
        <row r="161">
          <cell r="E161"/>
          <cell r="F161"/>
          <cell r="N161" t="str">
            <v/>
          </cell>
        </row>
        <row r="162">
          <cell r="E162"/>
          <cell r="F162"/>
          <cell r="N162" t="str">
            <v/>
          </cell>
        </row>
        <row r="163">
          <cell r="E163"/>
          <cell r="F163"/>
          <cell r="N163" t="str">
            <v/>
          </cell>
        </row>
        <row r="164">
          <cell r="E164"/>
          <cell r="F164"/>
          <cell r="N164" t="str">
            <v/>
          </cell>
        </row>
        <row r="165">
          <cell r="E165"/>
          <cell r="F165"/>
          <cell r="N165" t="str">
            <v/>
          </cell>
        </row>
        <row r="166">
          <cell r="E166"/>
          <cell r="F166"/>
          <cell r="N166" t="str">
            <v/>
          </cell>
        </row>
        <row r="167">
          <cell r="E167"/>
          <cell r="F167"/>
          <cell r="N167" t="str">
            <v/>
          </cell>
        </row>
        <row r="168">
          <cell r="E168"/>
          <cell r="F168"/>
          <cell r="N168" t="str">
            <v/>
          </cell>
        </row>
        <row r="169">
          <cell r="E169"/>
          <cell r="F169"/>
          <cell r="N169" t="str">
            <v/>
          </cell>
        </row>
        <row r="170">
          <cell r="E170"/>
          <cell r="F170"/>
          <cell r="N170" t="str">
            <v/>
          </cell>
        </row>
        <row r="171">
          <cell r="E171"/>
          <cell r="F171"/>
          <cell r="N171" t="str">
            <v/>
          </cell>
        </row>
        <row r="172">
          <cell r="E172"/>
          <cell r="F172"/>
          <cell r="N172" t="str">
            <v/>
          </cell>
        </row>
        <row r="173">
          <cell r="E173"/>
          <cell r="F173"/>
          <cell r="N173" t="str">
            <v/>
          </cell>
        </row>
        <row r="174">
          <cell r="E174"/>
          <cell r="F174"/>
          <cell r="N174" t="str">
            <v/>
          </cell>
        </row>
        <row r="175">
          <cell r="E175"/>
          <cell r="F175"/>
          <cell r="N175" t="str">
            <v/>
          </cell>
        </row>
        <row r="176">
          <cell r="E176"/>
          <cell r="F176"/>
          <cell r="N176" t="str">
            <v/>
          </cell>
        </row>
        <row r="177">
          <cell r="E177"/>
          <cell r="F177"/>
          <cell r="N177" t="str">
            <v/>
          </cell>
        </row>
        <row r="178">
          <cell r="E178"/>
          <cell r="F178"/>
          <cell r="N178" t="str">
            <v/>
          </cell>
        </row>
        <row r="179">
          <cell r="E179"/>
          <cell r="F179"/>
          <cell r="N179" t="str">
            <v/>
          </cell>
        </row>
        <row r="180">
          <cell r="E180"/>
          <cell r="F180"/>
          <cell r="N180" t="str">
            <v/>
          </cell>
        </row>
        <row r="181">
          <cell r="E181"/>
          <cell r="F181"/>
          <cell r="N181" t="str">
            <v/>
          </cell>
        </row>
        <row r="182">
          <cell r="E182"/>
          <cell r="F182"/>
          <cell r="N182" t="str">
            <v/>
          </cell>
        </row>
        <row r="183">
          <cell r="E183"/>
          <cell r="F183"/>
          <cell r="N183" t="str">
            <v/>
          </cell>
        </row>
        <row r="184">
          <cell r="E184"/>
          <cell r="F184"/>
          <cell r="N184" t="str">
            <v/>
          </cell>
        </row>
        <row r="185">
          <cell r="E185"/>
          <cell r="F185"/>
          <cell r="N185" t="str">
            <v/>
          </cell>
        </row>
        <row r="186">
          <cell r="E186"/>
          <cell r="F186"/>
          <cell r="N186" t="str">
            <v/>
          </cell>
        </row>
        <row r="187">
          <cell r="E187"/>
          <cell r="F187"/>
          <cell r="N187" t="str">
            <v/>
          </cell>
        </row>
        <row r="188">
          <cell r="E188"/>
          <cell r="F188"/>
          <cell r="N188" t="str">
            <v/>
          </cell>
        </row>
        <row r="189">
          <cell r="E189"/>
          <cell r="F189"/>
          <cell r="N189" t="str">
            <v/>
          </cell>
        </row>
        <row r="190">
          <cell r="E190"/>
          <cell r="F190"/>
          <cell r="N190" t="str">
            <v/>
          </cell>
        </row>
        <row r="191">
          <cell r="E191"/>
          <cell r="F191"/>
          <cell r="N191" t="str">
            <v/>
          </cell>
        </row>
        <row r="192">
          <cell r="E192"/>
          <cell r="F192"/>
          <cell r="N192" t="str">
            <v/>
          </cell>
        </row>
        <row r="193">
          <cell r="E193"/>
          <cell r="F193"/>
          <cell r="N193" t="str">
            <v/>
          </cell>
        </row>
        <row r="194">
          <cell r="E194"/>
          <cell r="F194"/>
          <cell r="N194" t="str">
            <v/>
          </cell>
        </row>
        <row r="195">
          <cell r="E195"/>
          <cell r="F195"/>
          <cell r="N195" t="str">
            <v/>
          </cell>
        </row>
        <row r="196">
          <cell r="E196"/>
          <cell r="F196"/>
          <cell r="N196" t="str">
            <v/>
          </cell>
        </row>
        <row r="197">
          <cell r="E197"/>
          <cell r="F197"/>
          <cell r="N197" t="str">
            <v/>
          </cell>
        </row>
        <row r="198">
          <cell r="E198"/>
          <cell r="F198"/>
          <cell r="N198" t="str">
            <v/>
          </cell>
        </row>
        <row r="199">
          <cell r="E199"/>
          <cell r="F199"/>
          <cell r="N199" t="str">
            <v/>
          </cell>
        </row>
        <row r="200">
          <cell r="E200"/>
          <cell r="F200"/>
          <cell r="N200" t="str">
            <v/>
          </cell>
        </row>
        <row r="201">
          <cell r="E201"/>
          <cell r="F201"/>
          <cell r="N201" t="str">
            <v/>
          </cell>
        </row>
        <row r="202">
          <cell r="E202"/>
          <cell r="F202"/>
          <cell r="N202" t="str">
            <v/>
          </cell>
        </row>
        <row r="203">
          <cell r="E203"/>
          <cell r="F203"/>
          <cell r="N203" t="str">
            <v/>
          </cell>
        </row>
        <row r="204">
          <cell r="E204"/>
          <cell r="F204"/>
          <cell r="N204" t="str">
            <v/>
          </cell>
        </row>
        <row r="205">
          <cell r="E205"/>
          <cell r="F205"/>
          <cell r="N205" t="str">
            <v/>
          </cell>
        </row>
        <row r="206">
          <cell r="E206"/>
          <cell r="F206"/>
          <cell r="N206" t="str">
            <v/>
          </cell>
        </row>
        <row r="207">
          <cell r="E207"/>
          <cell r="F207"/>
          <cell r="N207" t="str">
            <v/>
          </cell>
        </row>
        <row r="208">
          <cell r="E208"/>
          <cell r="F208"/>
          <cell r="N208" t="str">
            <v/>
          </cell>
        </row>
        <row r="209">
          <cell r="E209"/>
          <cell r="F209"/>
          <cell r="N209" t="str">
            <v/>
          </cell>
        </row>
        <row r="210">
          <cell r="E210"/>
          <cell r="F210"/>
          <cell r="N210" t="str">
            <v/>
          </cell>
        </row>
        <row r="211">
          <cell r="E211"/>
          <cell r="F211"/>
          <cell r="N211" t="str">
            <v/>
          </cell>
        </row>
        <row r="212">
          <cell r="E212"/>
          <cell r="F212"/>
          <cell r="N212" t="str">
            <v/>
          </cell>
        </row>
        <row r="213">
          <cell r="E213"/>
          <cell r="F213"/>
          <cell r="N213" t="str">
            <v/>
          </cell>
        </row>
        <row r="214">
          <cell r="E214"/>
          <cell r="F214"/>
          <cell r="N214" t="str">
            <v/>
          </cell>
        </row>
        <row r="215">
          <cell r="E215"/>
          <cell r="F215"/>
          <cell r="N215" t="str">
            <v/>
          </cell>
        </row>
        <row r="216">
          <cell r="E216"/>
          <cell r="F216"/>
          <cell r="N216" t="str">
            <v/>
          </cell>
        </row>
        <row r="217">
          <cell r="E217"/>
          <cell r="F217"/>
          <cell r="N217" t="str">
            <v/>
          </cell>
        </row>
        <row r="218">
          <cell r="E218"/>
          <cell r="F218"/>
          <cell r="N218" t="str">
            <v/>
          </cell>
        </row>
        <row r="219">
          <cell r="E219"/>
          <cell r="F219"/>
          <cell r="N219" t="str">
            <v/>
          </cell>
        </row>
        <row r="220">
          <cell r="E220"/>
          <cell r="F220"/>
          <cell r="N220" t="str">
            <v/>
          </cell>
        </row>
        <row r="221">
          <cell r="E221"/>
          <cell r="F221"/>
          <cell r="N221" t="str">
            <v/>
          </cell>
        </row>
        <row r="222">
          <cell r="E222"/>
          <cell r="F222"/>
          <cell r="N222" t="str">
            <v/>
          </cell>
        </row>
        <row r="223">
          <cell r="E223"/>
          <cell r="F223"/>
          <cell r="N223" t="str">
            <v/>
          </cell>
        </row>
        <row r="224">
          <cell r="E224"/>
          <cell r="F224"/>
          <cell r="N224" t="str">
            <v/>
          </cell>
        </row>
        <row r="225">
          <cell r="E225"/>
          <cell r="F225"/>
          <cell r="N225" t="str">
            <v/>
          </cell>
        </row>
        <row r="226">
          <cell r="E226"/>
          <cell r="F226"/>
          <cell r="N226" t="str">
            <v/>
          </cell>
        </row>
        <row r="227">
          <cell r="E227"/>
          <cell r="F227"/>
          <cell r="N227" t="str">
            <v/>
          </cell>
        </row>
        <row r="228">
          <cell r="E228"/>
          <cell r="F228"/>
          <cell r="N228" t="str">
            <v/>
          </cell>
        </row>
        <row r="229">
          <cell r="E229"/>
          <cell r="F229"/>
          <cell r="N229" t="str">
            <v/>
          </cell>
        </row>
        <row r="230">
          <cell r="E230"/>
          <cell r="F230"/>
          <cell r="N230" t="str">
            <v/>
          </cell>
        </row>
        <row r="231">
          <cell r="E231"/>
          <cell r="F231"/>
          <cell r="N231" t="str">
            <v/>
          </cell>
        </row>
        <row r="232">
          <cell r="E232"/>
          <cell r="F232"/>
          <cell r="N232" t="str">
            <v/>
          </cell>
        </row>
        <row r="233">
          <cell r="E233"/>
          <cell r="F233"/>
          <cell r="N233" t="str">
            <v/>
          </cell>
        </row>
        <row r="234">
          <cell r="E234"/>
          <cell r="F234"/>
          <cell r="N234" t="str">
            <v/>
          </cell>
        </row>
        <row r="235">
          <cell r="E235"/>
          <cell r="F235"/>
          <cell r="N235" t="str">
            <v/>
          </cell>
        </row>
        <row r="236">
          <cell r="E236"/>
          <cell r="F236"/>
          <cell r="N236" t="str">
            <v/>
          </cell>
        </row>
        <row r="237">
          <cell r="E237"/>
          <cell r="F237"/>
          <cell r="N237" t="str">
            <v/>
          </cell>
        </row>
        <row r="238">
          <cell r="E238"/>
          <cell r="F238"/>
          <cell r="N238" t="str">
            <v/>
          </cell>
        </row>
        <row r="239">
          <cell r="E239"/>
          <cell r="F239"/>
          <cell r="N239" t="str">
            <v/>
          </cell>
        </row>
        <row r="240">
          <cell r="E240"/>
          <cell r="F240"/>
          <cell r="N240" t="str">
            <v/>
          </cell>
        </row>
        <row r="241">
          <cell r="E241"/>
          <cell r="F241"/>
          <cell r="N241" t="str">
            <v/>
          </cell>
        </row>
        <row r="242">
          <cell r="E242"/>
          <cell r="F242"/>
          <cell r="N242" t="str">
            <v/>
          </cell>
        </row>
        <row r="243">
          <cell r="E243"/>
          <cell r="F243"/>
          <cell r="N243" t="str">
            <v/>
          </cell>
        </row>
        <row r="244">
          <cell r="E244"/>
          <cell r="F244"/>
          <cell r="N244" t="str">
            <v/>
          </cell>
        </row>
        <row r="245">
          <cell r="E245"/>
          <cell r="F245"/>
          <cell r="N245" t="str">
            <v/>
          </cell>
        </row>
        <row r="246">
          <cell r="E246"/>
          <cell r="F246"/>
          <cell r="N246" t="str">
            <v/>
          </cell>
        </row>
        <row r="247">
          <cell r="E247"/>
          <cell r="F247"/>
          <cell r="N247" t="str">
            <v/>
          </cell>
        </row>
        <row r="248">
          <cell r="E248"/>
          <cell r="F248"/>
          <cell r="N248" t="str">
            <v/>
          </cell>
        </row>
        <row r="249">
          <cell r="E249"/>
          <cell r="F249"/>
          <cell r="N249" t="str">
            <v/>
          </cell>
        </row>
        <row r="250">
          <cell r="E250"/>
          <cell r="F250"/>
          <cell r="N250" t="str">
            <v/>
          </cell>
        </row>
        <row r="251">
          <cell r="E251"/>
          <cell r="F251"/>
          <cell r="N251" t="str">
            <v/>
          </cell>
        </row>
        <row r="252">
          <cell r="E252"/>
          <cell r="F252"/>
          <cell r="N252" t="str">
            <v/>
          </cell>
        </row>
        <row r="253">
          <cell r="E253"/>
          <cell r="F253"/>
          <cell r="N253" t="str">
            <v/>
          </cell>
        </row>
        <row r="254">
          <cell r="E254"/>
          <cell r="F254"/>
          <cell r="N254" t="str">
            <v/>
          </cell>
        </row>
        <row r="255">
          <cell r="E255"/>
          <cell r="F255"/>
          <cell r="N255" t="str">
            <v/>
          </cell>
        </row>
        <row r="256">
          <cell r="E256"/>
          <cell r="F256"/>
          <cell r="N256" t="str">
            <v/>
          </cell>
        </row>
        <row r="257">
          <cell r="E257"/>
          <cell r="F257"/>
          <cell r="N257" t="str">
            <v/>
          </cell>
        </row>
        <row r="258">
          <cell r="E258"/>
          <cell r="F258"/>
          <cell r="N258" t="str">
            <v/>
          </cell>
        </row>
        <row r="259">
          <cell r="E259"/>
          <cell r="F259"/>
          <cell r="N259" t="str">
            <v/>
          </cell>
        </row>
        <row r="260">
          <cell r="E260"/>
          <cell r="F260"/>
          <cell r="N260" t="str">
            <v/>
          </cell>
        </row>
        <row r="261">
          <cell r="E261"/>
          <cell r="F261"/>
          <cell r="N261" t="str">
            <v/>
          </cell>
        </row>
        <row r="262">
          <cell r="E262"/>
          <cell r="F262"/>
          <cell r="N262" t="str">
            <v/>
          </cell>
        </row>
        <row r="263">
          <cell r="E263"/>
          <cell r="F263"/>
          <cell r="N263" t="str">
            <v/>
          </cell>
        </row>
        <row r="264">
          <cell r="E264"/>
          <cell r="F264"/>
          <cell r="N264" t="str">
            <v/>
          </cell>
        </row>
        <row r="265">
          <cell r="E265"/>
          <cell r="F265"/>
          <cell r="N265" t="str">
            <v/>
          </cell>
        </row>
        <row r="266">
          <cell r="E266"/>
          <cell r="F266"/>
          <cell r="N266" t="str">
            <v/>
          </cell>
        </row>
        <row r="267">
          <cell r="E267"/>
          <cell r="F267"/>
          <cell r="N267" t="str">
            <v/>
          </cell>
        </row>
        <row r="268">
          <cell r="E268"/>
          <cell r="F268"/>
          <cell r="N268" t="str">
            <v/>
          </cell>
        </row>
        <row r="269">
          <cell r="E269"/>
          <cell r="F269"/>
          <cell r="N269" t="str">
            <v/>
          </cell>
        </row>
        <row r="270">
          <cell r="E270"/>
          <cell r="F270"/>
          <cell r="N270" t="str">
            <v/>
          </cell>
        </row>
        <row r="271">
          <cell r="E271"/>
          <cell r="F271"/>
          <cell r="N271" t="str">
            <v/>
          </cell>
        </row>
        <row r="272">
          <cell r="E272"/>
          <cell r="F272"/>
          <cell r="N272" t="str">
            <v/>
          </cell>
        </row>
        <row r="273">
          <cell r="E273"/>
          <cell r="F273"/>
          <cell r="N273" t="str">
            <v/>
          </cell>
        </row>
        <row r="274">
          <cell r="E274"/>
          <cell r="F274"/>
          <cell r="N274" t="str">
            <v/>
          </cell>
        </row>
        <row r="275">
          <cell r="E275"/>
          <cell r="F275"/>
          <cell r="N275" t="str">
            <v/>
          </cell>
        </row>
        <row r="276">
          <cell r="E276"/>
          <cell r="F276"/>
          <cell r="N276" t="str">
            <v/>
          </cell>
        </row>
        <row r="277">
          <cell r="E277"/>
          <cell r="F277"/>
          <cell r="N277" t="str">
            <v/>
          </cell>
        </row>
        <row r="278">
          <cell r="E278"/>
          <cell r="F278"/>
          <cell r="N278" t="str">
            <v/>
          </cell>
        </row>
        <row r="279">
          <cell r="E279"/>
          <cell r="F279"/>
          <cell r="N279" t="str">
            <v/>
          </cell>
        </row>
        <row r="280">
          <cell r="E280"/>
          <cell r="F280"/>
          <cell r="N280" t="str">
            <v/>
          </cell>
        </row>
        <row r="281">
          <cell r="E281"/>
          <cell r="F281"/>
          <cell r="N281" t="str">
            <v/>
          </cell>
        </row>
        <row r="282">
          <cell r="E282"/>
          <cell r="F282"/>
          <cell r="N282" t="str">
            <v/>
          </cell>
        </row>
        <row r="283">
          <cell r="E283"/>
          <cell r="F283"/>
          <cell r="N283" t="str">
            <v/>
          </cell>
        </row>
        <row r="284">
          <cell r="E284"/>
          <cell r="F284"/>
          <cell r="N284" t="str">
            <v/>
          </cell>
        </row>
        <row r="285">
          <cell r="E285"/>
          <cell r="F285"/>
          <cell r="N285" t="str">
            <v/>
          </cell>
        </row>
        <row r="286">
          <cell r="E286"/>
          <cell r="F286"/>
          <cell r="N286" t="str">
            <v/>
          </cell>
        </row>
        <row r="287">
          <cell r="E287"/>
          <cell r="F287"/>
          <cell r="N287" t="str">
            <v/>
          </cell>
        </row>
        <row r="288">
          <cell r="E288"/>
          <cell r="F288"/>
          <cell r="N288" t="str">
            <v/>
          </cell>
        </row>
        <row r="289">
          <cell r="E289"/>
          <cell r="F289"/>
          <cell r="N289" t="str">
            <v/>
          </cell>
        </row>
        <row r="290">
          <cell r="E290"/>
          <cell r="F290"/>
          <cell r="N290" t="str">
            <v/>
          </cell>
        </row>
        <row r="291">
          <cell r="E291"/>
          <cell r="F291"/>
          <cell r="N291" t="str">
            <v/>
          </cell>
        </row>
        <row r="292">
          <cell r="E292"/>
          <cell r="F292"/>
          <cell r="N292" t="str">
            <v/>
          </cell>
        </row>
        <row r="293">
          <cell r="E293"/>
          <cell r="F293"/>
          <cell r="N293" t="str">
            <v/>
          </cell>
        </row>
        <row r="294">
          <cell r="E294"/>
          <cell r="F294"/>
          <cell r="N294" t="str">
            <v/>
          </cell>
        </row>
        <row r="295">
          <cell r="E295"/>
          <cell r="F295"/>
          <cell r="N295" t="str">
            <v/>
          </cell>
        </row>
        <row r="296">
          <cell r="E296"/>
          <cell r="F296"/>
          <cell r="N296" t="str">
            <v/>
          </cell>
        </row>
        <row r="297">
          <cell r="E297"/>
          <cell r="F297"/>
          <cell r="N297" t="str">
            <v/>
          </cell>
        </row>
        <row r="298">
          <cell r="E298"/>
          <cell r="F298"/>
          <cell r="N298" t="str">
            <v/>
          </cell>
        </row>
        <row r="299">
          <cell r="E299"/>
          <cell r="F299"/>
          <cell r="N299" t="str">
            <v/>
          </cell>
        </row>
        <row r="300">
          <cell r="E300"/>
          <cell r="F300"/>
          <cell r="N300" t="str">
            <v/>
          </cell>
        </row>
        <row r="301">
          <cell r="E301"/>
          <cell r="F301"/>
          <cell r="N301" t="str">
            <v/>
          </cell>
        </row>
        <row r="302">
          <cell r="E302"/>
          <cell r="F302"/>
          <cell r="N302" t="str">
            <v/>
          </cell>
        </row>
        <row r="303">
          <cell r="E303"/>
          <cell r="F303"/>
          <cell r="N303" t="str">
            <v/>
          </cell>
        </row>
        <row r="304">
          <cell r="E304"/>
          <cell r="F304"/>
          <cell r="N304" t="str">
            <v/>
          </cell>
        </row>
        <row r="305">
          <cell r="E305"/>
          <cell r="F305"/>
          <cell r="N305" t="str">
            <v/>
          </cell>
        </row>
        <row r="306">
          <cell r="E306"/>
          <cell r="F306"/>
          <cell r="N306" t="str">
            <v/>
          </cell>
        </row>
        <row r="307">
          <cell r="E307"/>
          <cell r="F307"/>
          <cell r="N307" t="str">
            <v/>
          </cell>
        </row>
        <row r="308">
          <cell r="E308"/>
          <cell r="F308"/>
          <cell r="N308" t="str">
            <v/>
          </cell>
        </row>
        <row r="309">
          <cell r="E309"/>
          <cell r="F309"/>
          <cell r="N309" t="str">
            <v/>
          </cell>
        </row>
        <row r="310">
          <cell r="E310"/>
          <cell r="F310"/>
          <cell r="N310" t="str">
            <v/>
          </cell>
        </row>
        <row r="311">
          <cell r="E311"/>
          <cell r="F311"/>
          <cell r="N311" t="str">
            <v/>
          </cell>
        </row>
        <row r="312">
          <cell r="E312"/>
          <cell r="F312"/>
          <cell r="N312" t="str">
            <v/>
          </cell>
        </row>
        <row r="313">
          <cell r="E313"/>
          <cell r="F313"/>
          <cell r="N313" t="str">
            <v/>
          </cell>
        </row>
        <row r="314">
          <cell r="E314"/>
          <cell r="F314"/>
          <cell r="N314" t="str">
            <v/>
          </cell>
        </row>
        <row r="315">
          <cell r="E315"/>
          <cell r="F315"/>
          <cell r="N315" t="str">
            <v/>
          </cell>
        </row>
        <row r="316">
          <cell r="E316"/>
          <cell r="F316"/>
          <cell r="N316" t="str">
            <v/>
          </cell>
        </row>
        <row r="317">
          <cell r="E317"/>
          <cell r="F317"/>
          <cell r="N317" t="str">
            <v/>
          </cell>
        </row>
        <row r="318">
          <cell r="E318"/>
          <cell r="F318"/>
          <cell r="N318" t="str">
            <v/>
          </cell>
        </row>
        <row r="319">
          <cell r="E319"/>
          <cell r="F319"/>
          <cell r="N319" t="str">
            <v/>
          </cell>
        </row>
        <row r="320">
          <cell r="E320"/>
          <cell r="F320"/>
          <cell r="N320" t="str">
            <v/>
          </cell>
        </row>
        <row r="321">
          <cell r="E321"/>
          <cell r="F321"/>
          <cell r="N321" t="str">
            <v/>
          </cell>
        </row>
        <row r="322">
          <cell r="E322"/>
          <cell r="F322"/>
          <cell r="N322" t="str">
            <v/>
          </cell>
        </row>
        <row r="323">
          <cell r="E323"/>
          <cell r="F323"/>
          <cell r="N323" t="str">
            <v/>
          </cell>
        </row>
        <row r="324">
          <cell r="E324"/>
          <cell r="F324"/>
          <cell r="N324" t="str">
            <v/>
          </cell>
        </row>
        <row r="325">
          <cell r="E325"/>
          <cell r="F325"/>
          <cell r="N325" t="str">
            <v/>
          </cell>
        </row>
        <row r="326">
          <cell r="E326"/>
          <cell r="F326"/>
          <cell r="N326" t="str">
            <v/>
          </cell>
        </row>
        <row r="327">
          <cell r="E327"/>
          <cell r="F327"/>
          <cell r="N327" t="str">
            <v/>
          </cell>
        </row>
        <row r="328">
          <cell r="E328"/>
          <cell r="F328"/>
          <cell r="N328" t="str">
            <v/>
          </cell>
        </row>
        <row r="329">
          <cell r="E329"/>
          <cell r="F329"/>
          <cell r="N329" t="str">
            <v/>
          </cell>
        </row>
        <row r="330">
          <cell r="E330"/>
          <cell r="F330"/>
          <cell r="N330" t="str">
            <v/>
          </cell>
        </row>
        <row r="331">
          <cell r="E331"/>
          <cell r="F331"/>
          <cell r="N331" t="str">
            <v/>
          </cell>
        </row>
        <row r="332">
          <cell r="E332"/>
          <cell r="F332"/>
          <cell r="N332" t="str">
            <v/>
          </cell>
        </row>
        <row r="333">
          <cell r="E333"/>
          <cell r="F333"/>
          <cell r="N333" t="str">
            <v/>
          </cell>
        </row>
        <row r="334">
          <cell r="E334"/>
          <cell r="F334"/>
          <cell r="N334" t="str">
            <v/>
          </cell>
        </row>
        <row r="335">
          <cell r="E335"/>
          <cell r="F335"/>
          <cell r="N335" t="str">
            <v/>
          </cell>
        </row>
        <row r="336">
          <cell r="E336"/>
          <cell r="F336"/>
          <cell r="N336" t="str">
            <v/>
          </cell>
        </row>
        <row r="337">
          <cell r="E337"/>
          <cell r="F337"/>
          <cell r="N337" t="str">
            <v/>
          </cell>
        </row>
        <row r="338">
          <cell r="E338"/>
          <cell r="F338"/>
          <cell r="N338" t="str">
            <v/>
          </cell>
        </row>
        <row r="339">
          <cell r="E339"/>
          <cell r="F339"/>
          <cell r="N339" t="str">
            <v/>
          </cell>
        </row>
        <row r="340">
          <cell r="E340"/>
          <cell r="F340"/>
          <cell r="N340" t="str">
            <v/>
          </cell>
        </row>
        <row r="341">
          <cell r="E341"/>
          <cell r="F341"/>
          <cell r="N341" t="str">
            <v/>
          </cell>
        </row>
        <row r="342">
          <cell r="E342"/>
          <cell r="F342"/>
          <cell r="N342" t="str">
            <v/>
          </cell>
        </row>
        <row r="343">
          <cell r="E343"/>
          <cell r="F343"/>
          <cell r="N343" t="str">
            <v/>
          </cell>
        </row>
        <row r="344">
          <cell r="E344"/>
          <cell r="F344"/>
          <cell r="N344" t="str">
            <v/>
          </cell>
        </row>
        <row r="345">
          <cell r="E345"/>
          <cell r="F345"/>
          <cell r="N345" t="str">
            <v/>
          </cell>
        </row>
        <row r="346">
          <cell r="E346"/>
          <cell r="F346"/>
          <cell r="N346" t="str">
            <v/>
          </cell>
        </row>
        <row r="347">
          <cell r="E347"/>
          <cell r="F347"/>
          <cell r="N347" t="str">
            <v/>
          </cell>
        </row>
        <row r="348">
          <cell r="E348"/>
          <cell r="F348"/>
          <cell r="N348" t="str">
            <v/>
          </cell>
        </row>
        <row r="349">
          <cell r="E349"/>
          <cell r="F349"/>
          <cell r="N349" t="str">
            <v/>
          </cell>
        </row>
        <row r="350">
          <cell r="E350"/>
          <cell r="F350"/>
          <cell r="N350" t="str">
            <v/>
          </cell>
        </row>
        <row r="351">
          <cell r="E351"/>
          <cell r="F351"/>
          <cell r="N351" t="str">
            <v/>
          </cell>
        </row>
        <row r="352">
          <cell r="E352"/>
          <cell r="F352"/>
          <cell r="N352" t="str">
            <v/>
          </cell>
        </row>
        <row r="353">
          <cell r="E353"/>
          <cell r="F353"/>
          <cell r="N353" t="str">
            <v/>
          </cell>
        </row>
        <row r="354">
          <cell r="E354"/>
          <cell r="F354"/>
          <cell r="N354" t="str">
            <v/>
          </cell>
        </row>
        <row r="355">
          <cell r="E355"/>
          <cell r="F355"/>
          <cell r="N355" t="str">
            <v/>
          </cell>
        </row>
        <row r="356">
          <cell r="E356"/>
          <cell r="F356"/>
          <cell r="N356" t="str">
            <v/>
          </cell>
        </row>
        <row r="357">
          <cell r="E357"/>
          <cell r="F357"/>
          <cell r="N357" t="str">
            <v/>
          </cell>
        </row>
        <row r="358">
          <cell r="E358"/>
          <cell r="F358"/>
          <cell r="N358" t="str">
            <v/>
          </cell>
        </row>
        <row r="359">
          <cell r="E359"/>
          <cell r="F359"/>
          <cell r="N359" t="str">
            <v/>
          </cell>
        </row>
        <row r="360">
          <cell r="E360"/>
          <cell r="F360"/>
          <cell r="N360" t="str">
            <v/>
          </cell>
        </row>
        <row r="361">
          <cell r="E361"/>
          <cell r="F361"/>
          <cell r="N361" t="str">
            <v/>
          </cell>
        </row>
        <row r="362">
          <cell r="E362"/>
          <cell r="F362"/>
          <cell r="N362" t="str">
            <v/>
          </cell>
        </row>
        <row r="363">
          <cell r="E363"/>
          <cell r="F363"/>
          <cell r="N363" t="str">
            <v/>
          </cell>
        </row>
        <row r="364">
          <cell r="E364"/>
          <cell r="F364"/>
          <cell r="N364" t="str">
            <v/>
          </cell>
        </row>
        <row r="365">
          <cell r="E365"/>
          <cell r="F365"/>
          <cell r="N365" t="str">
            <v/>
          </cell>
        </row>
        <row r="366">
          <cell r="E366"/>
          <cell r="F366"/>
          <cell r="N366" t="str">
            <v/>
          </cell>
        </row>
        <row r="367">
          <cell r="E367"/>
          <cell r="F367"/>
          <cell r="N367" t="str">
            <v/>
          </cell>
        </row>
        <row r="368">
          <cell r="E368"/>
          <cell r="F368"/>
          <cell r="N368" t="str">
            <v/>
          </cell>
        </row>
        <row r="369">
          <cell r="E369"/>
          <cell r="F369"/>
          <cell r="N369" t="str">
            <v/>
          </cell>
        </row>
        <row r="370">
          <cell r="E370"/>
          <cell r="F370"/>
          <cell r="N370" t="str">
            <v/>
          </cell>
        </row>
        <row r="371">
          <cell r="E371"/>
          <cell r="F371"/>
          <cell r="N371" t="str">
            <v/>
          </cell>
        </row>
        <row r="372">
          <cell r="E372"/>
          <cell r="F372"/>
          <cell r="N372" t="str">
            <v/>
          </cell>
        </row>
        <row r="373">
          <cell r="E373"/>
          <cell r="F373"/>
          <cell r="N373" t="str">
            <v/>
          </cell>
        </row>
        <row r="374">
          <cell r="E374"/>
          <cell r="F374"/>
          <cell r="N374" t="str">
            <v/>
          </cell>
        </row>
        <row r="375">
          <cell r="E375"/>
          <cell r="F375"/>
          <cell r="N375" t="str">
            <v/>
          </cell>
        </row>
        <row r="376">
          <cell r="E376"/>
          <cell r="F376"/>
          <cell r="N376" t="str">
            <v/>
          </cell>
        </row>
        <row r="377">
          <cell r="E377"/>
          <cell r="F377"/>
          <cell r="N377" t="str">
            <v/>
          </cell>
        </row>
        <row r="378">
          <cell r="E378"/>
          <cell r="F378"/>
          <cell r="N378" t="str">
            <v/>
          </cell>
        </row>
        <row r="379">
          <cell r="E379"/>
          <cell r="F379"/>
          <cell r="N379" t="str">
            <v/>
          </cell>
        </row>
        <row r="380">
          <cell r="E380"/>
          <cell r="F380"/>
          <cell r="N380" t="str">
            <v/>
          </cell>
        </row>
        <row r="381">
          <cell r="E381"/>
          <cell r="F381"/>
          <cell r="N381" t="str">
            <v/>
          </cell>
        </row>
        <row r="382">
          <cell r="E382"/>
          <cell r="F382"/>
          <cell r="N382" t="str">
            <v/>
          </cell>
        </row>
        <row r="383">
          <cell r="E383"/>
          <cell r="F383"/>
          <cell r="N383" t="str">
            <v/>
          </cell>
        </row>
        <row r="384">
          <cell r="E384"/>
          <cell r="F384"/>
          <cell r="N384" t="str">
            <v/>
          </cell>
        </row>
        <row r="385">
          <cell r="E385"/>
          <cell r="F385"/>
          <cell r="N385" t="str">
            <v/>
          </cell>
        </row>
        <row r="386">
          <cell r="E386"/>
          <cell r="F386"/>
          <cell r="N386" t="str">
            <v/>
          </cell>
        </row>
        <row r="387">
          <cell r="E387"/>
          <cell r="F387"/>
          <cell r="N387" t="str">
            <v/>
          </cell>
        </row>
        <row r="388">
          <cell r="E388"/>
          <cell r="F388"/>
          <cell r="N388" t="str">
            <v/>
          </cell>
        </row>
        <row r="389">
          <cell r="E389"/>
          <cell r="F389"/>
          <cell r="N389" t="str">
            <v/>
          </cell>
        </row>
        <row r="390">
          <cell r="E390"/>
          <cell r="F390"/>
          <cell r="N390" t="str">
            <v/>
          </cell>
        </row>
        <row r="391">
          <cell r="E391"/>
          <cell r="F391"/>
          <cell r="N391" t="str">
            <v/>
          </cell>
        </row>
        <row r="392">
          <cell r="E392"/>
          <cell r="F392"/>
          <cell r="N392" t="str">
            <v/>
          </cell>
        </row>
        <row r="393">
          <cell r="E393"/>
          <cell r="F393"/>
          <cell r="N393" t="str">
            <v/>
          </cell>
        </row>
        <row r="394">
          <cell r="E394"/>
          <cell r="F394"/>
          <cell r="N394" t="str">
            <v/>
          </cell>
        </row>
        <row r="395">
          <cell r="E395"/>
          <cell r="F395"/>
          <cell r="N395" t="str">
            <v/>
          </cell>
        </row>
        <row r="396">
          <cell r="E396"/>
          <cell r="F396"/>
          <cell r="N396" t="str">
            <v/>
          </cell>
        </row>
        <row r="397">
          <cell r="E397"/>
          <cell r="F397"/>
          <cell r="N397" t="str">
            <v/>
          </cell>
        </row>
        <row r="398">
          <cell r="E398"/>
          <cell r="F398"/>
          <cell r="N398" t="str">
            <v/>
          </cell>
        </row>
        <row r="399">
          <cell r="E399"/>
          <cell r="F399"/>
          <cell r="N399" t="str">
            <v/>
          </cell>
        </row>
        <row r="400">
          <cell r="E400"/>
          <cell r="F400"/>
          <cell r="N400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.junio-octubre"/>
      <sheetName val="INGRESOS"/>
      <sheetName val="GASTOS"/>
      <sheetName val="CLIENTES"/>
      <sheetName val="PROVEEDORES"/>
      <sheetName val="CALCULOS"/>
      <sheetName val="MODELO 130"/>
      <sheetName val="MODELO 303"/>
      <sheetName val="MODELO 390"/>
      <sheetName val="IRPF ANUAL"/>
      <sheetName val="MODELO 347"/>
      <sheetName val="FACTURA"/>
      <sheetName val="FACTURA R.EQ"/>
      <sheetName val="Acerca de"/>
      <sheetName val="Bienes de Inversión"/>
      <sheetName val="TABLAS AMORTIZACIONES"/>
      <sheetName val="VEHÍCULO"/>
      <sheetName val="DATOS FISCALES"/>
      <sheetName val="Hoja1"/>
    </sheetNames>
    <sheetDataSet>
      <sheetData sheetId="0"/>
      <sheetData sheetId="1">
        <row r="2">
          <cell r="E2" t="str">
            <v>MEROFARO, S.L.</v>
          </cell>
          <cell r="F2">
            <v>1600</v>
          </cell>
          <cell r="N2">
            <v>1</v>
          </cell>
        </row>
        <row r="3">
          <cell r="E3"/>
          <cell r="F3"/>
          <cell r="N3" t="str">
            <v/>
          </cell>
        </row>
        <row r="4">
          <cell r="E4"/>
          <cell r="F4"/>
          <cell r="N4" t="str">
            <v/>
          </cell>
        </row>
        <row r="5">
          <cell r="E5"/>
          <cell r="F5"/>
          <cell r="N5" t="str">
            <v/>
          </cell>
        </row>
        <row r="6">
          <cell r="E6"/>
          <cell r="F6"/>
          <cell r="N6" t="str">
            <v/>
          </cell>
        </row>
        <row r="7">
          <cell r="E7"/>
          <cell r="F7"/>
          <cell r="N7" t="str">
            <v/>
          </cell>
        </row>
        <row r="8">
          <cell r="E8"/>
          <cell r="F8"/>
          <cell r="N8" t="str">
            <v/>
          </cell>
        </row>
        <row r="9">
          <cell r="E9"/>
          <cell r="F9"/>
          <cell r="N9" t="str">
            <v/>
          </cell>
        </row>
        <row r="10">
          <cell r="E10"/>
          <cell r="F10"/>
          <cell r="N10" t="str">
            <v/>
          </cell>
        </row>
        <row r="11">
          <cell r="E11"/>
          <cell r="F11"/>
          <cell r="N11" t="str">
            <v/>
          </cell>
        </row>
        <row r="12">
          <cell r="E12"/>
          <cell r="F12"/>
          <cell r="N12" t="str">
            <v/>
          </cell>
        </row>
        <row r="13">
          <cell r="E13"/>
          <cell r="F13"/>
          <cell r="N13" t="str">
            <v/>
          </cell>
        </row>
        <row r="14">
          <cell r="E14"/>
          <cell r="F14"/>
          <cell r="N14" t="str">
            <v/>
          </cell>
        </row>
        <row r="15">
          <cell r="E15"/>
          <cell r="F15"/>
          <cell r="N15" t="str">
            <v/>
          </cell>
        </row>
        <row r="16">
          <cell r="E16"/>
          <cell r="F16"/>
          <cell r="N16" t="str">
            <v/>
          </cell>
        </row>
        <row r="17">
          <cell r="E17"/>
          <cell r="F17"/>
          <cell r="N17" t="str">
            <v/>
          </cell>
        </row>
        <row r="18">
          <cell r="E18"/>
          <cell r="F18"/>
          <cell r="N18" t="str">
            <v/>
          </cell>
        </row>
        <row r="19">
          <cell r="E19"/>
          <cell r="F19"/>
          <cell r="N19" t="str">
            <v/>
          </cell>
        </row>
        <row r="20">
          <cell r="E20"/>
          <cell r="F20"/>
          <cell r="N20" t="str">
            <v/>
          </cell>
        </row>
        <row r="21">
          <cell r="E21"/>
          <cell r="F21"/>
          <cell r="N21" t="str">
            <v/>
          </cell>
        </row>
        <row r="22">
          <cell r="E22"/>
          <cell r="F22"/>
          <cell r="N22" t="str">
            <v/>
          </cell>
        </row>
        <row r="23">
          <cell r="E23"/>
          <cell r="F23"/>
          <cell r="N23" t="str">
            <v/>
          </cell>
        </row>
        <row r="24">
          <cell r="E24"/>
          <cell r="F24"/>
          <cell r="N24" t="str">
            <v/>
          </cell>
        </row>
        <row r="25">
          <cell r="E25"/>
          <cell r="F25"/>
          <cell r="N25" t="str">
            <v/>
          </cell>
        </row>
        <row r="26">
          <cell r="E26"/>
          <cell r="F26"/>
          <cell r="N26" t="str">
            <v/>
          </cell>
        </row>
        <row r="27">
          <cell r="E27"/>
          <cell r="F27"/>
          <cell r="N27" t="str">
            <v/>
          </cell>
        </row>
        <row r="28">
          <cell r="E28"/>
          <cell r="F28"/>
          <cell r="N28" t="str">
            <v/>
          </cell>
        </row>
        <row r="29">
          <cell r="E29"/>
          <cell r="F29"/>
          <cell r="N29" t="str">
            <v/>
          </cell>
        </row>
        <row r="30">
          <cell r="E30"/>
          <cell r="F30"/>
          <cell r="N30" t="str">
            <v/>
          </cell>
        </row>
        <row r="31">
          <cell r="E31"/>
          <cell r="F31"/>
          <cell r="N31" t="str">
            <v/>
          </cell>
        </row>
        <row r="32">
          <cell r="E32"/>
          <cell r="F32"/>
          <cell r="N32" t="str">
            <v/>
          </cell>
        </row>
        <row r="33">
          <cell r="E33"/>
          <cell r="F33"/>
          <cell r="N33" t="str">
            <v/>
          </cell>
        </row>
        <row r="34">
          <cell r="E34"/>
          <cell r="F34"/>
          <cell r="N34" t="str">
            <v/>
          </cell>
        </row>
        <row r="35">
          <cell r="E35"/>
          <cell r="F35"/>
          <cell r="N35" t="str">
            <v/>
          </cell>
        </row>
        <row r="36">
          <cell r="E36"/>
          <cell r="F36"/>
          <cell r="N36" t="str">
            <v/>
          </cell>
        </row>
        <row r="37">
          <cell r="E37"/>
          <cell r="F37"/>
          <cell r="N37" t="str">
            <v/>
          </cell>
        </row>
        <row r="38">
          <cell r="E38"/>
          <cell r="F38"/>
          <cell r="N38" t="str">
            <v/>
          </cell>
        </row>
        <row r="39">
          <cell r="E39"/>
          <cell r="F39"/>
          <cell r="N39" t="str">
            <v/>
          </cell>
        </row>
        <row r="40">
          <cell r="E40"/>
          <cell r="F40"/>
          <cell r="N40" t="str">
            <v/>
          </cell>
        </row>
        <row r="41">
          <cell r="E41"/>
          <cell r="F41"/>
          <cell r="N41" t="str">
            <v/>
          </cell>
        </row>
        <row r="42">
          <cell r="E42"/>
          <cell r="F42"/>
          <cell r="N42" t="str">
            <v/>
          </cell>
        </row>
        <row r="43">
          <cell r="E43"/>
          <cell r="F43"/>
          <cell r="N43" t="str">
            <v/>
          </cell>
        </row>
        <row r="44">
          <cell r="E44"/>
          <cell r="F44"/>
          <cell r="N44" t="str">
            <v/>
          </cell>
        </row>
        <row r="45">
          <cell r="E45"/>
          <cell r="F45"/>
          <cell r="N45" t="str">
            <v/>
          </cell>
        </row>
        <row r="46">
          <cell r="E46"/>
          <cell r="F46"/>
          <cell r="N46" t="str">
            <v/>
          </cell>
        </row>
        <row r="47">
          <cell r="E47"/>
          <cell r="F47"/>
          <cell r="N47" t="str">
            <v/>
          </cell>
        </row>
        <row r="48">
          <cell r="E48"/>
          <cell r="F48"/>
          <cell r="N48" t="str">
            <v/>
          </cell>
        </row>
        <row r="49">
          <cell r="E49"/>
          <cell r="F49"/>
          <cell r="N49" t="str">
            <v/>
          </cell>
        </row>
        <row r="50">
          <cell r="E50"/>
          <cell r="F50"/>
          <cell r="N50" t="str">
            <v/>
          </cell>
        </row>
        <row r="51">
          <cell r="E51"/>
          <cell r="F51"/>
          <cell r="N51" t="str">
            <v/>
          </cell>
        </row>
        <row r="52">
          <cell r="E52"/>
          <cell r="F52"/>
          <cell r="N52" t="str">
            <v/>
          </cell>
        </row>
        <row r="53">
          <cell r="E53"/>
          <cell r="F53"/>
          <cell r="N53" t="str">
            <v/>
          </cell>
        </row>
        <row r="54">
          <cell r="E54"/>
          <cell r="F54"/>
          <cell r="N54" t="str">
            <v/>
          </cell>
        </row>
        <row r="55">
          <cell r="E55"/>
          <cell r="F55"/>
          <cell r="N55" t="str">
            <v/>
          </cell>
        </row>
        <row r="56">
          <cell r="E56"/>
          <cell r="F56"/>
          <cell r="N56" t="str">
            <v/>
          </cell>
        </row>
        <row r="57">
          <cell r="E57"/>
          <cell r="F57"/>
          <cell r="N57" t="str">
            <v/>
          </cell>
        </row>
        <row r="58">
          <cell r="E58"/>
          <cell r="F58"/>
          <cell r="N58" t="str">
            <v/>
          </cell>
        </row>
        <row r="59">
          <cell r="E59"/>
          <cell r="F59"/>
          <cell r="N59" t="str">
            <v/>
          </cell>
        </row>
        <row r="60">
          <cell r="E60"/>
          <cell r="F60"/>
          <cell r="N60" t="str">
            <v/>
          </cell>
        </row>
        <row r="61">
          <cell r="E61"/>
          <cell r="F61"/>
          <cell r="N61" t="str">
            <v/>
          </cell>
        </row>
        <row r="62">
          <cell r="E62"/>
          <cell r="F62"/>
          <cell r="N62" t="str">
            <v/>
          </cell>
        </row>
        <row r="63">
          <cell r="E63"/>
          <cell r="F63"/>
          <cell r="N63" t="str">
            <v/>
          </cell>
        </row>
        <row r="64">
          <cell r="E64"/>
          <cell r="F64"/>
          <cell r="N64" t="str">
            <v/>
          </cell>
        </row>
        <row r="65">
          <cell r="E65"/>
          <cell r="F65"/>
          <cell r="N65" t="str">
            <v/>
          </cell>
        </row>
        <row r="66">
          <cell r="E66"/>
          <cell r="F66"/>
          <cell r="N66" t="str">
            <v/>
          </cell>
        </row>
        <row r="67">
          <cell r="E67"/>
          <cell r="F67"/>
          <cell r="N67" t="str">
            <v/>
          </cell>
        </row>
        <row r="68">
          <cell r="E68"/>
          <cell r="F68"/>
          <cell r="N68" t="str">
            <v/>
          </cell>
        </row>
        <row r="69">
          <cell r="E69"/>
          <cell r="F69"/>
          <cell r="N69" t="str">
            <v/>
          </cell>
        </row>
        <row r="70">
          <cell r="E70"/>
          <cell r="F70"/>
          <cell r="N70" t="str">
            <v/>
          </cell>
        </row>
        <row r="71">
          <cell r="E71"/>
          <cell r="F71"/>
          <cell r="N71" t="str">
            <v/>
          </cell>
        </row>
        <row r="72">
          <cell r="E72"/>
          <cell r="F72"/>
          <cell r="N72" t="str">
            <v/>
          </cell>
        </row>
        <row r="73">
          <cell r="E73"/>
          <cell r="F73"/>
          <cell r="N73" t="str">
            <v/>
          </cell>
        </row>
        <row r="74">
          <cell r="E74"/>
          <cell r="F74"/>
          <cell r="N74" t="str">
            <v/>
          </cell>
        </row>
        <row r="75">
          <cell r="E75"/>
          <cell r="F75"/>
          <cell r="N75" t="str">
            <v/>
          </cell>
        </row>
        <row r="76">
          <cell r="E76"/>
          <cell r="F76"/>
          <cell r="N76" t="str">
            <v/>
          </cell>
        </row>
        <row r="77">
          <cell r="E77"/>
          <cell r="F77"/>
          <cell r="N77" t="str">
            <v/>
          </cell>
        </row>
        <row r="78">
          <cell r="E78"/>
          <cell r="F78"/>
          <cell r="N78" t="str">
            <v/>
          </cell>
        </row>
        <row r="79">
          <cell r="E79"/>
          <cell r="F79"/>
          <cell r="N79" t="str">
            <v/>
          </cell>
        </row>
        <row r="80">
          <cell r="E80"/>
          <cell r="F80"/>
          <cell r="N80" t="str">
            <v/>
          </cell>
        </row>
        <row r="81">
          <cell r="E81"/>
          <cell r="F81"/>
          <cell r="N81" t="str">
            <v/>
          </cell>
        </row>
        <row r="82">
          <cell r="E82"/>
          <cell r="F82"/>
          <cell r="N82" t="str">
            <v/>
          </cell>
        </row>
        <row r="83">
          <cell r="E83"/>
          <cell r="F83"/>
          <cell r="N83" t="str">
            <v/>
          </cell>
        </row>
        <row r="84">
          <cell r="E84"/>
          <cell r="F84"/>
          <cell r="N84" t="str">
            <v/>
          </cell>
        </row>
        <row r="85">
          <cell r="E85"/>
          <cell r="F85"/>
          <cell r="N85" t="str">
            <v/>
          </cell>
        </row>
        <row r="86">
          <cell r="E86"/>
          <cell r="F86"/>
          <cell r="N86" t="str">
            <v/>
          </cell>
        </row>
        <row r="87">
          <cell r="E87"/>
          <cell r="F87"/>
          <cell r="N87" t="str">
            <v/>
          </cell>
        </row>
        <row r="88">
          <cell r="E88"/>
          <cell r="F88"/>
          <cell r="N88" t="str">
            <v/>
          </cell>
        </row>
        <row r="89">
          <cell r="E89"/>
          <cell r="F89"/>
          <cell r="N89" t="str">
            <v/>
          </cell>
        </row>
        <row r="90">
          <cell r="E90"/>
          <cell r="F90"/>
          <cell r="N90" t="str">
            <v/>
          </cell>
        </row>
        <row r="91">
          <cell r="E91"/>
          <cell r="F91"/>
          <cell r="N91" t="str">
            <v/>
          </cell>
        </row>
        <row r="92">
          <cell r="E92"/>
          <cell r="F92"/>
          <cell r="N92" t="str">
            <v/>
          </cell>
        </row>
        <row r="93">
          <cell r="E93"/>
          <cell r="F93"/>
          <cell r="N93" t="str">
            <v/>
          </cell>
        </row>
        <row r="94">
          <cell r="E94"/>
          <cell r="F94"/>
          <cell r="N94" t="str">
            <v/>
          </cell>
        </row>
        <row r="95">
          <cell r="E95"/>
          <cell r="F95"/>
          <cell r="N95" t="str">
            <v/>
          </cell>
        </row>
        <row r="96">
          <cell r="E96"/>
          <cell r="F96"/>
          <cell r="N96" t="str">
            <v/>
          </cell>
        </row>
        <row r="97">
          <cell r="E97"/>
          <cell r="F97"/>
          <cell r="N97" t="str">
            <v/>
          </cell>
        </row>
        <row r="98">
          <cell r="E98"/>
          <cell r="F98"/>
          <cell r="N98" t="str">
            <v/>
          </cell>
        </row>
        <row r="99">
          <cell r="E99"/>
          <cell r="F99"/>
          <cell r="N99" t="str">
            <v/>
          </cell>
        </row>
        <row r="100">
          <cell r="E100"/>
          <cell r="F100"/>
          <cell r="N100" t="str">
            <v/>
          </cell>
        </row>
        <row r="101">
          <cell r="E101"/>
          <cell r="F101"/>
          <cell r="N101" t="str">
            <v/>
          </cell>
        </row>
        <row r="102">
          <cell r="E102"/>
          <cell r="F102"/>
          <cell r="N102" t="str">
            <v/>
          </cell>
        </row>
        <row r="103">
          <cell r="E103"/>
          <cell r="F103"/>
          <cell r="N103" t="str">
            <v/>
          </cell>
        </row>
        <row r="104">
          <cell r="E104"/>
          <cell r="F104"/>
          <cell r="N104" t="str">
            <v/>
          </cell>
        </row>
        <row r="105">
          <cell r="E105"/>
          <cell r="F105"/>
          <cell r="N105" t="str">
            <v/>
          </cell>
        </row>
        <row r="106">
          <cell r="E106"/>
          <cell r="F106"/>
          <cell r="N106" t="str">
            <v/>
          </cell>
        </row>
        <row r="107">
          <cell r="E107"/>
          <cell r="F107"/>
          <cell r="N107" t="str">
            <v/>
          </cell>
        </row>
        <row r="108">
          <cell r="E108"/>
          <cell r="F108"/>
          <cell r="N108" t="str">
            <v/>
          </cell>
        </row>
        <row r="109">
          <cell r="E109"/>
          <cell r="F109"/>
          <cell r="N109" t="str">
            <v/>
          </cell>
        </row>
        <row r="110">
          <cell r="E110"/>
          <cell r="F110"/>
          <cell r="N110" t="str">
            <v/>
          </cell>
        </row>
        <row r="111">
          <cell r="E111"/>
          <cell r="F111"/>
          <cell r="N111" t="str">
            <v/>
          </cell>
        </row>
        <row r="112">
          <cell r="E112"/>
          <cell r="F112"/>
          <cell r="N112" t="str">
            <v/>
          </cell>
        </row>
        <row r="113">
          <cell r="E113"/>
          <cell r="F113"/>
          <cell r="N113" t="str">
            <v/>
          </cell>
        </row>
        <row r="114">
          <cell r="E114"/>
          <cell r="F114"/>
          <cell r="N114" t="str">
            <v/>
          </cell>
        </row>
        <row r="115">
          <cell r="E115"/>
          <cell r="F115"/>
          <cell r="N115" t="str">
            <v/>
          </cell>
        </row>
        <row r="116">
          <cell r="E116"/>
          <cell r="F116"/>
          <cell r="N116" t="str">
            <v/>
          </cell>
        </row>
        <row r="117">
          <cell r="E117"/>
          <cell r="F117"/>
          <cell r="N117" t="str">
            <v/>
          </cell>
        </row>
        <row r="118">
          <cell r="E118"/>
          <cell r="F118"/>
          <cell r="N118" t="str">
            <v/>
          </cell>
        </row>
        <row r="119">
          <cell r="E119"/>
          <cell r="F119"/>
          <cell r="N119" t="str">
            <v/>
          </cell>
        </row>
        <row r="120">
          <cell r="E120"/>
          <cell r="F120"/>
          <cell r="N120" t="str">
            <v/>
          </cell>
        </row>
        <row r="121">
          <cell r="E121"/>
          <cell r="F121"/>
          <cell r="N121" t="str">
            <v/>
          </cell>
        </row>
        <row r="122">
          <cell r="E122"/>
          <cell r="F122"/>
          <cell r="N122" t="str">
            <v/>
          </cell>
        </row>
        <row r="123">
          <cell r="E123"/>
          <cell r="F123"/>
          <cell r="N123" t="str">
            <v/>
          </cell>
        </row>
        <row r="124">
          <cell r="E124"/>
          <cell r="F124"/>
          <cell r="N124" t="str">
            <v/>
          </cell>
        </row>
        <row r="125">
          <cell r="E125"/>
          <cell r="F125"/>
          <cell r="N125" t="str">
            <v/>
          </cell>
        </row>
        <row r="126">
          <cell r="E126"/>
          <cell r="F126"/>
          <cell r="N126" t="str">
            <v/>
          </cell>
        </row>
        <row r="127">
          <cell r="E127"/>
          <cell r="F127"/>
          <cell r="N127" t="str">
            <v/>
          </cell>
        </row>
        <row r="128">
          <cell r="E128"/>
          <cell r="F128"/>
          <cell r="N128" t="str">
            <v/>
          </cell>
        </row>
        <row r="129">
          <cell r="E129"/>
          <cell r="F129"/>
          <cell r="N129" t="str">
            <v/>
          </cell>
        </row>
        <row r="130">
          <cell r="E130"/>
          <cell r="F130"/>
          <cell r="N130" t="str">
            <v/>
          </cell>
        </row>
        <row r="131">
          <cell r="E131"/>
          <cell r="F131"/>
          <cell r="N131" t="str">
            <v/>
          </cell>
        </row>
        <row r="132">
          <cell r="E132"/>
          <cell r="F132"/>
          <cell r="N132" t="str">
            <v/>
          </cell>
        </row>
        <row r="133">
          <cell r="E133"/>
          <cell r="F133"/>
          <cell r="N133" t="str">
            <v/>
          </cell>
        </row>
        <row r="134">
          <cell r="E134"/>
          <cell r="F134"/>
          <cell r="N134" t="str">
            <v/>
          </cell>
        </row>
        <row r="135">
          <cell r="E135"/>
          <cell r="F135"/>
          <cell r="N135" t="str">
            <v/>
          </cell>
        </row>
        <row r="136">
          <cell r="E136"/>
          <cell r="F136"/>
          <cell r="N136" t="str">
            <v/>
          </cell>
        </row>
        <row r="137">
          <cell r="E137"/>
          <cell r="F137"/>
          <cell r="N137" t="str">
            <v/>
          </cell>
        </row>
        <row r="138">
          <cell r="E138"/>
          <cell r="F138"/>
          <cell r="N138" t="str">
            <v/>
          </cell>
        </row>
        <row r="139">
          <cell r="E139"/>
          <cell r="F139"/>
          <cell r="N139" t="str">
            <v/>
          </cell>
        </row>
        <row r="140">
          <cell r="E140"/>
          <cell r="F140"/>
          <cell r="N140" t="str">
            <v/>
          </cell>
        </row>
        <row r="141">
          <cell r="E141"/>
          <cell r="F141"/>
          <cell r="N141" t="str">
            <v/>
          </cell>
        </row>
        <row r="142">
          <cell r="E142"/>
          <cell r="F142"/>
          <cell r="N142" t="str">
            <v/>
          </cell>
        </row>
        <row r="143">
          <cell r="E143"/>
          <cell r="F143"/>
          <cell r="N143" t="str">
            <v/>
          </cell>
        </row>
        <row r="144">
          <cell r="E144"/>
          <cell r="F144"/>
          <cell r="N144" t="str">
            <v/>
          </cell>
        </row>
        <row r="145">
          <cell r="E145"/>
          <cell r="F145"/>
          <cell r="N145" t="str">
            <v/>
          </cell>
        </row>
        <row r="146">
          <cell r="E146"/>
          <cell r="F146"/>
          <cell r="N146" t="str">
            <v/>
          </cell>
        </row>
        <row r="147">
          <cell r="E147"/>
          <cell r="F147"/>
          <cell r="N147" t="str">
            <v/>
          </cell>
        </row>
        <row r="148">
          <cell r="E148"/>
          <cell r="F148"/>
          <cell r="N148" t="str">
            <v/>
          </cell>
        </row>
        <row r="149">
          <cell r="E149"/>
          <cell r="F149"/>
          <cell r="N149" t="str">
            <v/>
          </cell>
        </row>
        <row r="150">
          <cell r="E150"/>
          <cell r="F150"/>
          <cell r="N150" t="str">
            <v/>
          </cell>
        </row>
        <row r="151">
          <cell r="E151"/>
          <cell r="F151"/>
          <cell r="N151" t="str">
            <v/>
          </cell>
        </row>
        <row r="152">
          <cell r="E152"/>
          <cell r="F152"/>
          <cell r="N152" t="str">
            <v/>
          </cell>
        </row>
        <row r="153">
          <cell r="E153"/>
          <cell r="F153"/>
          <cell r="N153" t="str">
            <v/>
          </cell>
        </row>
        <row r="154">
          <cell r="E154"/>
          <cell r="F154"/>
          <cell r="N154" t="str">
            <v/>
          </cell>
        </row>
        <row r="155">
          <cell r="E155"/>
          <cell r="F155"/>
          <cell r="N155" t="str">
            <v/>
          </cell>
        </row>
        <row r="156">
          <cell r="E156"/>
          <cell r="F156"/>
          <cell r="N156" t="str">
            <v/>
          </cell>
        </row>
        <row r="157">
          <cell r="E157"/>
          <cell r="F157"/>
          <cell r="N157" t="str">
            <v/>
          </cell>
        </row>
        <row r="158">
          <cell r="E158"/>
          <cell r="F158"/>
          <cell r="N158" t="str">
            <v/>
          </cell>
        </row>
        <row r="159">
          <cell r="E159"/>
          <cell r="F159"/>
          <cell r="N159" t="str">
            <v/>
          </cell>
        </row>
        <row r="160">
          <cell r="E160"/>
          <cell r="F160"/>
          <cell r="N160" t="str">
            <v/>
          </cell>
        </row>
        <row r="161">
          <cell r="E161"/>
          <cell r="F161"/>
          <cell r="N161" t="str">
            <v/>
          </cell>
        </row>
        <row r="162">
          <cell r="E162"/>
          <cell r="F162"/>
          <cell r="N162" t="str">
            <v/>
          </cell>
        </row>
        <row r="163">
          <cell r="E163"/>
          <cell r="F163"/>
          <cell r="N163" t="str">
            <v/>
          </cell>
        </row>
        <row r="164">
          <cell r="E164"/>
          <cell r="F164"/>
          <cell r="N164" t="str">
            <v/>
          </cell>
        </row>
        <row r="165">
          <cell r="E165"/>
          <cell r="F165"/>
          <cell r="N165" t="str">
            <v/>
          </cell>
        </row>
        <row r="166">
          <cell r="E166"/>
          <cell r="F166"/>
          <cell r="N166" t="str">
            <v/>
          </cell>
        </row>
        <row r="167">
          <cell r="E167"/>
          <cell r="F167"/>
          <cell r="N167" t="str">
            <v/>
          </cell>
        </row>
        <row r="168">
          <cell r="E168"/>
          <cell r="F168"/>
          <cell r="N168" t="str">
            <v/>
          </cell>
        </row>
        <row r="169">
          <cell r="E169"/>
          <cell r="F169"/>
          <cell r="N169" t="str">
            <v/>
          </cell>
        </row>
        <row r="170">
          <cell r="E170"/>
          <cell r="F170"/>
          <cell r="N170" t="str">
            <v/>
          </cell>
        </row>
        <row r="171">
          <cell r="E171"/>
          <cell r="F171"/>
          <cell r="N171" t="str">
            <v/>
          </cell>
        </row>
        <row r="172">
          <cell r="E172"/>
          <cell r="F172"/>
          <cell r="N172" t="str">
            <v/>
          </cell>
        </row>
        <row r="173">
          <cell r="E173"/>
          <cell r="F173"/>
          <cell r="N173" t="str">
            <v/>
          </cell>
        </row>
        <row r="174">
          <cell r="E174"/>
          <cell r="F174"/>
          <cell r="N174" t="str">
            <v/>
          </cell>
        </row>
        <row r="175">
          <cell r="E175"/>
          <cell r="F175"/>
          <cell r="N175" t="str">
            <v/>
          </cell>
        </row>
        <row r="176">
          <cell r="E176"/>
          <cell r="F176"/>
          <cell r="N176" t="str">
            <v/>
          </cell>
        </row>
        <row r="177">
          <cell r="E177"/>
          <cell r="F177"/>
          <cell r="N177" t="str">
            <v/>
          </cell>
        </row>
        <row r="178">
          <cell r="E178"/>
          <cell r="F178"/>
          <cell r="N178" t="str">
            <v/>
          </cell>
        </row>
        <row r="179">
          <cell r="E179"/>
          <cell r="F179"/>
          <cell r="N179" t="str">
            <v/>
          </cell>
        </row>
        <row r="180">
          <cell r="E180"/>
          <cell r="F180"/>
          <cell r="N180" t="str">
            <v/>
          </cell>
        </row>
        <row r="181">
          <cell r="E181"/>
          <cell r="F181"/>
          <cell r="N181" t="str">
            <v/>
          </cell>
        </row>
        <row r="182">
          <cell r="E182"/>
          <cell r="F182"/>
          <cell r="N182" t="str">
            <v/>
          </cell>
        </row>
        <row r="183">
          <cell r="E183"/>
          <cell r="F183"/>
          <cell r="N183" t="str">
            <v/>
          </cell>
        </row>
        <row r="184">
          <cell r="E184"/>
          <cell r="F184"/>
          <cell r="N184" t="str">
            <v/>
          </cell>
        </row>
        <row r="185">
          <cell r="E185"/>
          <cell r="F185"/>
          <cell r="N185" t="str">
            <v/>
          </cell>
        </row>
        <row r="186">
          <cell r="E186"/>
          <cell r="F186"/>
          <cell r="N186" t="str">
            <v/>
          </cell>
        </row>
        <row r="187">
          <cell r="E187"/>
          <cell r="F187"/>
          <cell r="N187" t="str">
            <v/>
          </cell>
        </row>
        <row r="188">
          <cell r="E188"/>
          <cell r="F188"/>
          <cell r="N188" t="str">
            <v/>
          </cell>
        </row>
        <row r="189">
          <cell r="E189"/>
          <cell r="F189"/>
          <cell r="N189" t="str">
            <v/>
          </cell>
        </row>
        <row r="190">
          <cell r="E190"/>
          <cell r="F190"/>
          <cell r="N190" t="str">
            <v/>
          </cell>
        </row>
        <row r="191">
          <cell r="E191"/>
          <cell r="F191"/>
          <cell r="N191" t="str">
            <v/>
          </cell>
        </row>
        <row r="192">
          <cell r="E192"/>
          <cell r="F192"/>
          <cell r="N192" t="str">
            <v/>
          </cell>
        </row>
        <row r="193">
          <cell r="E193"/>
          <cell r="F193"/>
          <cell r="N193" t="str">
            <v/>
          </cell>
        </row>
        <row r="194">
          <cell r="E194"/>
          <cell r="F194"/>
          <cell r="N194" t="str">
            <v/>
          </cell>
        </row>
        <row r="195">
          <cell r="E195"/>
          <cell r="F195"/>
          <cell r="N195" t="str">
            <v/>
          </cell>
        </row>
        <row r="196">
          <cell r="E196"/>
          <cell r="F196"/>
          <cell r="N196" t="str">
            <v/>
          </cell>
        </row>
        <row r="197">
          <cell r="E197"/>
          <cell r="F197"/>
          <cell r="N197" t="str">
            <v/>
          </cell>
        </row>
        <row r="198">
          <cell r="E198"/>
          <cell r="F198"/>
          <cell r="N198" t="str">
            <v/>
          </cell>
        </row>
        <row r="199">
          <cell r="E199"/>
          <cell r="F199"/>
          <cell r="N199" t="str">
            <v/>
          </cell>
        </row>
        <row r="200">
          <cell r="E200"/>
          <cell r="F200"/>
          <cell r="N200" t="str">
            <v/>
          </cell>
        </row>
        <row r="201">
          <cell r="E201"/>
          <cell r="F201"/>
          <cell r="N201" t="str">
            <v/>
          </cell>
        </row>
        <row r="202">
          <cell r="E202"/>
          <cell r="F202"/>
          <cell r="N202" t="str">
            <v/>
          </cell>
        </row>
        <row r="203">
          <cell r="E203"/>
          <cell r="F203"/>
          <cell r="N203" t="str">
            <v/>
          </cell>
        </row>
        <row r="204">
          <cell r="E204"/>
          <cell r="F204"/>
          <cell r="N204" t="str">
            <v/>
          </cell>
        </row>
        <row r="205">
          <cell r="E205"/>
          <cell r="F205"/>
          <cell r="N205" t="str">
            <v/>
          </cell>
        </row>
        <row r="206">
          <cell r="E206"/>
          <cell r="F206"/>
          <cell r="N206" t="str">
            <v/>
          </cell>
        </row>
        <row r="207">
          <cell r="E207"/>
          <cell r="F207"/>
          <cell r="N207" t="str">
            <v/>
          </cell>
        </row>
        <row r="208">
          <cell r="E208"/>
          <cell r="F208"/>
          <cell r="N208" t="str">
            <v/>
          </cell>
        </row>
        <row r="209">
          <cell r="E209"/>
          <cell r="F209"/>
          <cell r="N209" t="str">
            <v/>
          </cell>
        </row>
        <row r="210">
          <cell r="E210"/>
          <cell r="F210"/>
          <cell r="N210" t="str">
            <v/>
          </cell>
        </row>
        <row r="211">
          <cell r="E211"/>
          <cell r="F211"/>
          <cell r="N211" t="str">
            <v/>
          </cell>
        </row>
        <row r="212">
          <cell r="E212"/>
          <cell r="F212"/>
          <cell r="N212" t="str">
            <v/>
          </cell>
        </row>
        <row r="213">
          <cell r="E213"/>
          <cell r="F213"/>
          <cell r="N213" t="str">
            <v/>
          </cell>
        </row>
        <row r="214">
          <cell r="E214"/>
          <cell r="F214"/>
          <cell r="N214" t="str">
            <v/>
          </cell>
        </row>
        <row r="215">
          <cell r="E215"/>
          <cell r="F215"/>
          <cell r="N215" t="str">
            <v/>
          </cell>
        </row>
        <row r="216">
          <cell r="E216"/>
          <cell r="F216"/>
          <cell r="N216" t="str">
            <v/>
          </cell>
        </row>
        <row r="217">
          <cell r="E217"/>
          <cell r="F217"/>
          <cell r="N217" t="str">
            <v/>
          </cell>
        </row>
        <row r="218">
          <cell r="E218"/>
          <cell r="F218"/>
          <cell r="N218" t="str">
            <v/>
          </cell>
        </row>
        <row r="219">
          <cell r="E219"/>
          <cell r="F219"/>
          <cell r="N219" t="str">
            <v/>
          </cell>
        </row>
        <row r="220">
          <cell r="E220"/>
          <cell r="F220"/>
          <cell r="N220" t="str">
            <v/>
          </cell>
        </row>
        <row r="221">
          <cell r="E221"/>
          <cell r="F221"/>
          <cell r="N221" t="str">
            <v/>
          </cell>
        </row>
        <row r="222">
          <cell r="E222"/>
          <cell r="F222"/>
          <cell r="N222" t="str">
            <v/>
          </cell>
        </row>
        <row r="223">
          <cell r="E223"/>
          <cell r="F223"/>
          <cell r="N223" t="str">
            <v/>
          </cell>
        </row>
        <row r="224">
          <cell r="E224"/>
          <cell r="F224"/>
          <cell r="N224" t="str">
            <v/>
          </cell>
        </row>
        <row r="225">
          <cell r="E225"/>
          <cell r="F225"/>
          <cell r="N225" t="str">
            <v/>
          </cell>
        </row>
        <row r="226">
          <cell r="E226"/>
          <cell r="F226"/>
          <cell r="N226" t="str">
            <v/>
          </cell>
        </row>
        <row r="227">
          <cell r="E227"/>
          <cell r="F227"/>
          <cell r="N227" t="str">
            <v/>
          </cell>
        </row>
        <row r="228">
          <cell r="E228"/>
          <cell r="F228"/>
          <cell r="N228" t="str">
            <v/>
          </cell>
        </row>
        <row r="229">
          <cell r="E229"/>
          <cell r="F229"/>
          <cell r="N229" t="str">
            <v/>
          </cell>
        </row>
        <row r="230">
          <cell r="E230"/>
          <cell r="F230"/>
          <cell r="N230" t="str">
            <v/>
          </cell>
        </row>
        <row r="231">
          <cell r="E231"/>
          <cell r="F231"/>
          <cell r="N231" t="str">
            <v/>
          </cell>
        </row>
        <row r="232">
          <cell r="E232"/>
          <cell r="F232"/>
          <cell r="N232" t="str">
            <v/>
          </cell>
        </row>
        <row r="233">
          <cell r="E233"/>
          <cell r="F233"/>
          <cell r="N233" t="str">
            <v/>
          </cell>
        </row>
        <row r="234">
          <cell r="E234"/>
          <cell r="F234"/>
          <cell r="N234" t="str">
            <v/>
          </cell>
        </row>
        <row r="235">
          <cell r="E235"/>
          <cell r="F235"/>
          <cell r="N235" t="str">
            <v/>
          </cell>
        </row>
        <row r="236">
          <cell r="E236"/>
          <cell r="F236"/>
          <cell r="N236" t="str">
            <v/>
          </cell>
        </row>
        <row r="237">
          <cell r="E237"/>
          <cell r="F237"/>
          <cell r="N237" t="str">
            <v/>
          </cell>
        </row>
        <row r="238">
          <cell r="E238"/>
          <cell r="F238"/>
          <cell r="N238" t="str">
            <v/>
          </cell>
        </row>
        <row r="239">
          <cell r="E239"/>
          <cell r="F239"/>
          <cell r="N239" t="str">
            <v/>
          </cell>
        </row>
        <row r="240">
          <cell r="E240"/>
          <cell r="F240"/>
          <cell r="N240" t="str">
            <v/>
          </cell>
        </row>
        <row r="241">
          <cell r="E241"/>
          <cell r="F241"/>
          <cell r="N241" t="str">
            <v/>
          </cell>
        </row>
        <row r="242">
          <cell r="E242"/>
          <cell r="F242"/>
          <cell r="N242" t="str">
            <v/>
          </cell>
        </row>
        <row r="243">
          <cell r="E243"/>
          <cell r="F243"/>
          <cell r="N243" t="str">
            <v/>
          </cell>
        </row>
        <row r="244">
          <cell r="E244"/>
          <cell r="F244"/>
          <cell r="N244" t="str">
            <v/>
          </cell>
        </row>
        <row r="245">
          <cell r="E245"/>
          <cell r="F245"/>
          <cell r="N245" t="str">
            <v/>
          </cell>
        </row>
        <row r="246">
          <cell r="E246"/>
          <cell r="F246"/>
          <cell r="N246" t="str">
            <v/>
          </cell>
        </row>
        <row r="247">
          <cell r="E247"/>
          <cell r="F247"/>
          <cell r="N247" t="str">
            <v/>
          </cell>
        </row>
        <row r="248">
          <cell r="E248"/>
          <cell r="F248"/>
          <cell r="N248" t="str">
            <v/>
          </cell>
        </row>
        <row r="249">
          <cell r="E249"/>
          <cell r="F249"/>
          <cell r="N249" t="str">
            <v/>
          </cell>
        </row>
        <row r="250">
          <cell r="E250"/>
          <cell r="F250"/>
          <cell r="N250" t="str">
            <v/>
          </cell>
        </row>
        <row r="251">
          <cell r="E251"/>
          <cell r="F251"/>
          <cell r="N251" t="str">
            <v/>
          </cell>
        </row>
        <row r="252">
          <cell r="E252"/>
          <cell r="F252"/>
          <cell r="N252" t="str">
            <v/>
          </cell>
        </row>
        <row r="253">
          <cell r="E253"/>
          <cell r="F253"/>
          <cell r="N253" t="str">
            <v/>
          </cell>
        </row>
        <row r="254">
          <cell r="E254"/>
          <cell r="F254"/>
          <cell r="N254" t="str">
            <v/>
          </cell>
        </row>
        <row r="255">
          <cell r="E255"/>
          <cell r="F255"/>
          <cell r="N255" t="str">
            <v/>
          </cell>
        </row>
        <row r="256">
          <cell r="E256"/>
          <cell r="F256"/>
          <cell r="N256" t="str">
            <v/>
          </cell>
        </row>
        <row r="257">
          <cell r="E257"/>
          <cell r="F257"/>
          <cell r="N257" t="str">
            <v/>
          </cell>
        </row>
        <row r="258">
          <cell r="E258"/>
          <cell r="F258"/>
          <cell r="N258" t="str">
            <v/>
          </cell>
        </row>
        <row r="259">
          <cell r="E259"/>
          <cell r="F259"/>
          <cell r="N259" t="str">
            <v/>
          </cell>
        </row>
        <row r="260">
          <cell r="E260"/>
          <cell r="F260"/>
          <cell r="N260" t="str">
            <v/>
          </cell>
        </row>
        <row r="261">
          <cell r="E261"/>
          <cell r="F261"/>
          <cell r="N261" t="str">
            <v/>
          </cell>
        </row>
        <row r="262">
          <cell r="E262"/>
          <cell r="F262"/>
          <cell r="N262" t="str">
            <v/>
          </cell>
        </row>
        <row r="263">
          <cell r="E263"/>
          <cell r="F263"/>
          <cell r="N263" t="str">
            <v/>
          </cell>
        </row>
        <row r="264">
          <cell r="E264"/>
          <cell r="F264"/>
          <cell r="N264" t="str">
            <v/>
          </cell>
        </row>
        <row r="265">
          <cell r="E265"/>
          <cell r="F265"/>
          <cell r="N265" t="str">
            <v/>
          </cell>
        </row>
        <row r="266">
          <cell r="E266"/>
          <cell r="F266"/>
          <cell r="N266" t="str">
            <v/>
          </cell>
        </row>
        <row r="267">
          <cell r="E267"/>
          <cell r="F267"/>
          <cell r="N267" t="str">
            <v/>
          </cell>
        </row>
        <row r="268">
          <cell r="E268"/>
          <cell r="F268"/>
          <cell r="N268" t="str">
            <v/>
          </cell>
        </row>
        <row r="269">
          <cell r="E269"/>
          <cell r="F269"/>
          <cell r="N269" t="str">
            <v/>
          </cell>
        </row>
        <row r="270">
          <cell r="E270"/>
          <cell r="F270"/>
          <cell r="N270" t="str">
            <v/>
          </cell>
        </row>
        <row r="271">
          <cell r="E271"/>
          <cell r="F271"/>
          <cell r="N271" t="str">
            <v/>
          </cell>
        </row>
        <row r="272">
          <cell r="E272"/>
          <cell r="F272"/>
          <cell r="N272" t="str">
            <v/>
          </cell>
        </row>
        <row r="273">
          <cell r="E273"/>
          <cell r="F273"/>
          <cell r="N273" t="str">
            <v/>
          </cell>
        </row>
        <row r="274">
          <cell r="E274"/>
          <cell r="F274"/>
          <cell r="N274" t="str">
            <v/>
          </cell>
        </row>
        <row r="275">
          <cell r="E275"/>
          <cell r="F275"/>
          <cell r="N275" t="str">
            <v/>
          </cell>
        </row>
        <row r="276">
          <cell r="E276"/>
          <cell r="F276"/>
          <cell r="N276" t="str">
            <v/>
          </cell>
        </row>
        <row r="277">
          <cell r="E277"/>
          <cell r="F277"/>
          <cell r="N277" t="str">
            <v/>
          </cell>
        </row>
        <row r="278">
          <cell r="E278"/>
          <cell r="F278"/>
          <cell r="N278" t="str">
            <v/>
          </cell>
        </row>
        <row r="279">
          <cell r="E279"/>
          <cell r="F279"/>
          <cell r="N279" t="str">
            <v/>
          </cell>
        </row>
        <row r="280">
          <cell r="E280"/>
          <cell r="F280"/>
          <cell r="N280" t="str">
            <v/>
          </cell>
        </row>
        <row r="281">
          <cell r="E281"/>
          <cell r="F281"/>
          <cell r="N281" t="str">
            <v/>
          </cell>
        </row>
        <row r="282">
          <cell r="E282"/>
          <cell r="F282"/>
          <cell r="N282" t="str">
            <v/>
          </cell>
        </row>
        <row r="283">
          <cell r="E283"/>
          <cell r="F283"/>
          <cell r="N283" t="str">
            <v/>
          </cell>
        </row>
        <row r="284">
          <cell r="E284"/>
          <cell r="F284"/>
          <cell r="N284" t="str">
            <v/>
          </cell>
        </row>
        <row r="285">
          <cell r="E285"/>
          <cell r="F285"/>
          <cell r="N285" t="str">
            <v/>
          </cell>
        </row>
        <row r="286">
          <cell r="E286"/>
          <cell r="F286"/>
          <cell r="N286" t="str">
            <v/>
          </cell>
        </row>
        <row r="287">
          <cell r="E287"/>
          <cell r="F287"/>
          <cell r="N287" t="str">
            <v/>
          </cell>
        </row>
        <row r="288">
          <cell r="E288"/>
          <cell r="F288"/>
          <cell r="N288" t="str">
            <v/>
          </cell>
        </row>
        <row r="289">
          <cell r="E289"/>
          <cell r="F289"/>
          <cell r="N289" t="str">
            <v/>
          </cell>
        </row>
        <row r="290">
          <cell r="E290"/>
          <cell r="F290"/>
          <cell r="N290" t="str">
            <v/>
          </cell>
        </row>
        <row r="291">
          <cell r="E291"/>
          <cell r="F291"/>
          <cell r="N291" t="str">
            <v/>
          </cell>
        </row>
        <row r="292">
          <cell r="E292"/>
          <cell r="F292"/>
          <cell r="N292" t="str">
            <v/>
          </cell>
        </row>
        <row r="293">
          <cell r="E293"/>
          <cell r="F293"/>
          <cell r="N293" t="str">
            <v/>
          </cell>
        </row>
        <row r="294">
          <cell r="E294"/>
          <cell r="F294"/>
          <cell r="N294" t="str">
            <v/>
          </cell>
        </row>
        <row r="295">
          <cell r="E295"/>
          <cell r="F295"/>
          <cell r="N295" t="str">
            <v/>
          </cell>
        </row>
        <row r="296">
          <cell r="E296"/>
          <cell r="F296"/>
          <cell r="N296" t="str">
            <v/>
          </cell>
        </row>
        <row r="297">
          <cell r="E297"/>
          <cell r="F297"/>
          <cell r="N297" t="str">
            <v/>
          </cell>
        </row>
        <row r="298">
          <cell r="E298"/>
          <cell r="F298"/>
          <cell r="N298" t="str">
            <v/>
          </cell>
        </row>
        <row r="299">
          <cell r="E299"/>
          <cell r="F299"/>
          <cell r="N299" t="str">
            <v/>
          </cell>
        </row>
        <row r="300">
          <cell r="E300"/>
          <cell r="F300"/>
          <cell r="N300" t="str">
            <v/>
          </cell>
        </row>
        <row r="301">
          <cell r="E301"/>
          <cell r="F301"/>
          <cell r="N301" t="str">
            <v/>
          </cell>
        </row>
        <row r="302">
          <cell r="E302"/>
          <cell r="F302"/>
          <cell r="N302" t="str">
            <v/>
          </cell>
        </row>
        <row r="303">
          <cell r="E303"/>
          <cell r="F303"/>
          <cell r="N303" t="str">
            <v/>
          </cell>
        </row>
        <row r="304">
          <cell r="E304"/>
          <cell r="F304"/>
          <cell r="N304" t="str">
            <v/>
          </cell>
        </row>
        <row r="305">
          <cell r="E305"/>
          <cell r="F305"/>
          <cell r="N305" t="str">
            <v/>
          </cell>
        </row>
        <row r="306">
          <cell r="E306"/>
          <cell r="F306"/>
          <cell r="N306" t="str">
            <v/>
          </cell>
        </row>
        <row r="307">
          <cell r="E307"/>
          <cell r="F307"/>
          <cell r="N307" t="str">
            <v/>
          </cell>
        </row>
        <row r="308">
          <cell r="E308"/>
          <cell r="F308"/>
          <cell r="N308" t="str">
            <v/>
          </cell>
        </row>
        <row r="309">
          <cell r="E309"/>
          <cell r="F309"/>
          <cell r="N309" t="str">
            <v/>
          </cell>
        </row>
        <row r="310">
          <cell r="E310"/>
          <cell r="F310"/>
          <cell r="N310" t="str">
            <v/>
          </cell>
        </row>
        <row r="311">
          <cell r="E311"/>
          <cell r="F311"/>
          <cell r="N311" t="str">
            <v/>
          </cell>
        </row>
        <row r="312">
          <cell r="E312"/>
          <cell r="F312"/>
          <cell r="N312" t="str">
            <v/>
          </cell>
        </row>
        <row r="313">
          <cell r="E313"/>
          <cell r="F313"/>
          <cell r="N313" t="str">
            <v/>
          </cell>
        </row>
        <row r="314">
          <cell r="E314"/>
          <cell r="F314"/>
          <cell r="N314" t="str">
            <v/>
          </cell>
        </row>
        <row r="315">
          <cell r="E315"/>
          <cell r="F315"/>
          <cell r="N315" t="str">
            <v/>
          </cell>
        </row>
        <row r="316">
          <cell r="E316"/>
          <cell r="F316"/>
          <cell r="N316" t="str">
            <v/>
          </cell>
        </row>
        <row r="317">
          <cell r="E317"/>
          <cell r="F317"/>
          <cell r="N317" t="str">
            <v/>
          </cell>
        </row>
        <row r="318">
          <cell r="E318"/>
          <cell r="F318"/>
          <cell r="N318" t="str">
            <v/>
          </cell>
        </row>
        <row r="319">
          <cell r="E319"/>
          <cell r="F319"/>
          <cell r="N319" t="str">
            <v/>
          </cell>
        </row>
        <row r="320">
          <cell r="E320"/>
          <cell r="F320"/>
          <cell r="N320" t="str">
            <v/>
          </cell>
        </row>
        <row r="321">
          <cell r="E321"/>
          <cell r="F321"/>
          <cell r="N321" t="str">
            <v/>
          </cell>
        </row>
        <row r="322">
          <cell r="E322"/>
          <cell r="F322"/>
          <cell r="N322" t="str">
            <v/>
          </cell>
        </row>
        <row r="323">
          <cell r="E323"/>
          <cell r="F323"/>
          <cell r="N323" t="str">
            <v/>
          </cell>
        </row>
        <row r="324">
          <cell r="E324"/>
          <cell r="F324"/>
          <cell r="N324" t="str">
            <v/>
          </cell>
        </row>
        <row r="325">
          <cell r="E325"/>
          <cell r="F325"/>
          <cell r="N325" t="str">
            <v/>
          </cell>
        </row>
        <row r="326">
          <cell r="E326"/>
          <cell r="F326"/>
          <cell r="N326" t="str">
            <v/>
          </cell>
        </row>
        <row r="327">
          <cell r="E327"/>
          <cell r="F327"/>
          <cell r="N327" t="str">
            <v/>
          </cell>
        </row>
        <row r="328">
          <cell r="E328"/>
          <cell r="F328"/>
          <cell r="N328" t="str">
            <v/>
          </cell>
        </row>
        <row r="329">
          <cell r="E329"/>
          <cell r="F329"/>
          <cell r="N329" t="str">
            <v/>
          </cell>
        </row>
        <row r="330">
          <cell r="E330"/>
          <cell r="F330"/>
          <cell r="N330" t="str">
            <v/>
          </cell>
        </row>
        <row r="331">
          <cell r="E331"/>
          <cell r="F331"/>
          <cell r="N331" t="str">
            <v/>
          </cell>
        </row>
        <row r="332">
          <cell r="E332"/>
          <cell r="F332"/>
          <cell r="N332" t="str">
            <v/>
          </cell>
        </row>
        <row r="333">
          <cell r="E333"/>
          <cell r="F333"/>
          <cell r="N333" t="str">
            <v/>
          </cell>
        </row>
        <row r="334">
          <cell r="E334"/>
          <cell r="F334"/>
          <cell r="N334" t="str">
            <v/>
          </cell>
        </row>
        <row r="335">
          <cell r="E335"/>
          <cell r="F335"/>
          <cell r="N335" t="str">
            <v/>
          </cell>
        </row>
        <row r="336">
          <cell r="E336"/>
          <cell r="F336"/>
          <cell r="N336" t="str">
            <v/>
          </cell>
        </row>
        <row r="337">
          <cell r="E337"/>
          <cell r="F337"/>
          <cell r="N337" t="str">
            <v/>
          </cell>
        </row>
        <row r="338">
          <cell r="E338"/>
          <cell r="F338"/>
          <cell r="N338" t="str">
            <v/>
          </cell>
        </row>
        <row r="339">
          <cell r="E339"/>
          <cell r="F339"/>
          <cell r="N339" t="str">
            <v/>
          </cell>
        </row>
        <row r="340">
          <cell r="E340"/>
          <cell r="F340"/>
          <cell r="N340" t="str">
            <v/>
          </cell>
        </row>
        <row r="341">
          <cell r="E341"/>
          <cell r="F341"/>
          <cell r="N341" t="str">
            <v/>
          </cell>
        </row>
        <row r="342">
          <cell r="E342"/>
          <cell r="F342"/>
          <cell r="N342" t="str">
            <v/>
          </cell>
        </row>
        <row r="343">
          <cell r="E343"/>
          <cell r="F343"/>
          <cell r="N343" t="str">
            <v/>
          </cell>
        </row>
        <row r="344">
          <cell r="E344"/>
          <cell r="F344"/>
          <cell r="N344" t="str">
            <v/>
          </cell>
        </row>
        <row r="345">
          <cell r="E345"/>
          <cell r="F345"/>
          <cell r="N345" t="str">
            <v/>
          </cell>
        </row>
        <row r="346">
          <cell r="E346"/>
          <cell r="F346"/>
          <cell r="N346" t="str">
            <v/>
          </cell>
        </row>
        <row r="347">
          <cell r="E347"/>
          <cell r="F347"/>
          <cell r="N347" t="str">
            <v/>
          </cell>
        </row>
        <row r="348">
          <cell r="E348"/>
          <cell r="F348"/>
          <cell r="N348" t="str">
            <v/>
          </cell>
        </row>
        <row r="349">
          <cell r="E349"/>
          <cell r="F349"/>
          <cell r="N349" t="str">
            <v/>
          </cell>
        </row>
        <row r="350">
          <cell r="E350"/>
          <cell r="F350"/>
          <cell r="N350" t="str">
            <v/>
          </cell>
        </row>
        <row r="351">
          <cell r="E351"/>
          <cell r="F351"/>
          <cell r="N351" t="str">
            <v/>
          </cell>
        </row>
        <row r="352">
          <cell r="E352"/>
          <cell r="F352"/>
          <cell r="N352" t="str">
            <v/>
          </cell>
        </row>
        <row r="353">
          <cell r="E353"/>
          <cell r="F353"/>
          <cell r="N353" t="str">
            <v/>
          </cell>
        </row>
        <row r="354">
          <cell r="E354"/>
          <cell r="F354"/>
          <cell r="N354" t="str">
            <v/>
          </cell>
        </row>
        <row r="355">
          <cell r="E355"/>
          <cell r="F355"/>
          <cell r="N355" t="str">
            <v/>
          </cell>
        </row>
        <row r="356">
          <cell r="E356"/>
          <cell r="F356"/>
          <cell r="N356" t="str">
            <v/>
          </cell>
        </row>
        <row r="357">
          <cell r="E357"/>
          <cell r="F357"/>
          <cell r="N357" t="str">
            <v/>
          </cell>
        </row>
        <row r="358">
          <cell r="E358"/>
          <cell r="F358"/>
          <cell r="N358" t="str">
            <v/>
          </cell>
        </row>
        <row r="359">
          <cell r="E359"/>
          <cell r="F359"/>
          <cell r="N359" t="str">
            <v/>
          </cell>
        </row>
        <row r="360">
          <cell r="E360"/>
          <cell r="F360"/>
          <cell r="N360" t="str">
            <v/>
          </cell>
        </row>
        <row r="361">
          <cell r="E361"/>
          <cell r="F361"/>
          <cell r="N361" t="str">
            <v/>
          </cell>
        </row>
        <row r="362">
          <cell r="E362"/>
          <cell r="F362"/>
          <cell r="N362" t="str">
            <v/>
          </cell>
        </row>
        <row r="363">
          <cell r="E363"/>
          <cell r="F363"/>
          <cell r="N363" t="str">
            <v/>
          </cell>
        </row>
        <row r="364">
          <cell r="E364"/>
          <cell r="F364"/>
          <cell r="N364" t="str">
            <v/>
          </cell>
        </row>
        <row r="365">
          <cell r="E365"/>
          <cell r="F365"/>
          <cell r="N365" t="str">
            <v/>
          </cell>
        </row>
        <row r="366">
          <cell r="E366"/>
          <cell r="F366"/>
          <cell r="N366" t="str">
            <v/>
          </cell>
        </row>
        <row r="367">
          <cell r="E367"/>
          <cell r="F367"/>
          <cell r="N367" t="str">
            <v/>
          </cell>
        </row>
        <row r="368">
          <cell r="E368"/>
          <cell r="F368"/>
          <cell r="N368" t="str">
            <v/>
          </cell>
        </row>
        <row r="369">
          <cell r="E369"/>
          <cell r="F369"/>
          <cell r="N369" t="str">
            <v/>
          </cell>
        </row>
        <row r="370">
          <cell r="E370"/>
          <cell r="F370"/>
          <cell r="N370" t="str">
            <v/>
          </cell>
        </row>
        <row r="371">
          <cell r="E371"/>
          <cell r="F371"/>
          <cell r="N371" t="str">
            <v/>
          </cell>
        </row>
        <row r="372">
          <cell r="E372"/>
          <cell r="F372"/>
          <cell r="N372" t="str">
            <v/>
          </cell>
        </row>
        <row r="373">
          <cell r="E373"/>
          <cell r="F373"/>
          <cell r="N373" t="str">
            <v/>
          </cell>
        </row>
        <row r="374">
          <cell r="E374"/>
          <cell r="F374"/>
          <cell r="N374" t="str">
            <v/>
          </cell>
        </row>
        <row r="375">
          <cell r="E375"/>
          <cell r="F375"/>
          <cell r="N375" t="str">
            <v/>
          </cell>
        </row>
        <row r="376">
          <cell r="E376"/>
          <cell r="F376"/>
          <cell r="N376" t="str">
            <v/>
          </cell>
        </row>
        <row r="377">
          <cell r="E377"/>
          <cell r="F377"/>
          <cell r="N377" t="str">
            <v/>
          </cell>
        </row>
        <row r="378">
          <cell r="E378"/>
          <cell r="F378"/>
          <cell r="N378" t="str">
            <v/>
          </cell>
        </row>
        <row r="379">
          <cell r="E379"/>
          <cell r="F379"/>
          <cell r="N379" t="str">
            <v/>
          </cell>
        </row>
        <row r="380">
          <cell r="E380"/>
          <cell r="F380"/>
          <cell r="N380" t="str">
            <v/>
          </cell>
        </row>
        <row r="381">
          <cell r="E381"/>
          <cell r="F381"/>
          <cell r="N381" t="str">
            <v/>
          </cell>
        </row>
        <row r="382">
          <cell r="E382"/>
          <cell r="F382"/>
          <cell r="N382" t="str">
            <v/>
          </cell>
        </row>
        <row r="383">
          <cell r="E383"/>
          <cell r="F383"/>
          <cell r="N383" t="str">
            <v/>
          </cell>
        </row>
        <row r="384">
          <cell r="E384"/>
          <cell r="F384"/>
          <cell r="N384" t="str">
            <v/>
          </cell>
        </row>
        <row r="385">
          <cell r="E385"/>
          <cell r="F385"/>
          <cell r="N385" t="str">
            <v/>
          </cell>
        </row>
        <row r="386">
          <cell r="E386"/>
          <cell r="F386"/>
          <cell r="N386" t="str">
            <v/>
          </cell>
        </row>
        <row r="387">
          <cell r="E387"/>
          <cell r="F387"/>
          <cell r="N387" t="str">
            <v/>
          </cell>
        </row>
        <row r="388">
          <cell r="E388"/>
          <cell r="F388"/>
          <cell r="N388" t="str">
            <v/>
          </cell>
        </row>
        <row r="389">
          <cell r="E389"/>
          <cell r="F389"/>
          <cell r="N389" t="str">
            <v/>
          </cell>
        </row>
        <row r="390">
          <cell r="E390"/>
          <cell r="F390"/>
          <cell r="N390" t="str">
            <v/>
          </cell>
        </row>
        <row r="391">
          <cell r="E391"/>
          <cell r="F391"/>
          <cell r="N391" t="str">
            <v/>
          </cell>
        </row>
        <row r="392">
          <cell r="E392"/>
          <cell r="F392"/>
          <cell r="N392" t="str">
            <v/>
          </cell>
        </row>
        <row r="393">
          <cell r="E393"/>
          <cell r="F393"/>
          <cell r="N393" t="str">
            <v/>
          </cell>
        </row>
        <row r="394">
          <cell r="E394"/>
          <cell r="F394"/>
          <cell r="N394" t="str">
            <v/>
          </cell>
        </row>
        <row r="395">
          <cell r="E395"/>
          <cell r="F395"/>
          <cell r="N395" t="str">
            <v/>
          </cell>
        </row>
        <row r="396">
          <cell r="E396"/>
          <cell r="F396"/>
          <cell r="N396" t="str">
            <v/>
          </cell>
        </row>
        <row r="397">
          <cell r="E397"/>
          <cell r="F397"/>
          <cell r="N397" t="str">
            <v/>
          </cell>
        </row>
        <row r="398">
          <cell r="E398"/>
          <cell r="F398"/>
          <cell r="N398" t="str">
            <v/>
          </cell>
        </row>
        <row r="399">
          <cell r="E399"/>
          <cell r="F399"/>
          <cell r="N399" t="str">
            <v/>
          </cell>
        </row>
        <row r="400">
          <cell r="E400"/>
          <cell r="F400"/>
          <cell r="N400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.junio-octubre"/>
      <sheetName val="INGRESOS"/>
      <sheetName val="GASTOS"/>
      <sheetName val="CLIENTES"/>
      <sheetName val="PROVEEDORES"/>
      <sheetName val="CALCULOS"/>
      <sheetName val="MODELO 130"/>
      <sheetName val="MODELO 303"/>
      <sheetName val="MODELO 390"/>
      <sheetName val="IRPF ANUAL"/>
      <sheetName val="MODELO 347"/>
      <sheetName val="FACTURA"/>
      <sheetName val="FACTURA R.EQ"/>
      <sheetName val="Acerca de"/>
      <sheetName val="Bienes de Inversión"/>
      <sheetName val="TABLAS AMORTIZACIONES"/>
      <sheetName val="VEHÍCULO"/>
      <sheetName val="DATOS FISCALES"/>
      <sheetName val="Hoja1"/>
    </sheetNames>
    <sheetDataSet>
      <sheetData sheetId="0"/>
      <sheetData sheetId="1">
        <row r="2">
          <cell r="E2">
            <v>0</v>
          </cell>
          <cell r="F2">
            <v>0</v>
          </cell>
          <cell r="N2" t="str">
            <v/>
          </cell>
        </row>
        <row r="3">
          <cell r="E3">
            <v>0</v>
          </cell>
          <cell r="F3">
            <v>0</v>
          </cell>
          <cell r="N3" t="str">
            <v/>
          </cell>
        </row>
        <row r="4">
          <cell r="E4">
            <v>0</v>
          </cell>
          <cell r="F4">
            <v>0</v>
          </cell>
          <cell r="N4" t="str">
            <v/>
          </cell>
        </row>
        <row r="5">
          <cell r="E5">
            <v>0</v>
          </cell>
          <cell r="F5">
            <v>0</v>
          </cell>
          <cell r="N5" t="str">
            <v/>
          </cell>
        </row>
        <row r="6">
          <cell r="E6">
            <v>0</v>
          </cell>
          <cell r="F6">
            <v>0</v>
          </cell>
          <cell r="N6" t="str">
            <v/>
          </cell>
        </row>
        <row r="7">
          <cell r="E7">
            <v>0</v>
          </cell>
          <cell r="F7">
            <v>0</v>
          </cell>
          <cell r="N7" t="str">
            <v/>
          </cell>
        </row>
        <row r="8">
          <cell r="E8">
            <v>0</v>
          </cell>
          <cell r="F8">
            <v>0</v>
          </cell>
          <cell r="N8" t="str">
            <v/>
          </cell>
        </row>
        <row r="9">
          <cell r="E9">
            <v>0</v>
          </cell>
          <cell r="F9">
            <v>0</v>
          </cell>
          <cell r="N9" t="str">
            <v/>
          </cell>
        </row>
        <row r="10">
          <cell r="E10">
            <v>0</v>
          </cell>
          <cell r="F10">
            <v>0</v>
          </cell>
          <cell r="N10" t="str">
            <v/>
          </cell>
        </row>
        <row r="11">
          <cell r="E11">
            <v>0</v>
          </cell>
          <cell r="F11">
            <v>0</v>
          </cell>
          <cell r="N11" t="str">
            <v/>
          </cell>
        </row>
        <row r="12">
          <cell r="E12">
            <v>0</v>
          </cell>
          <cell r="F12">
            <v>0</v>
          </cell>
          <cell r="N12" t="str">
            <v/>
          </cell>
        </row>
        <row r="13">
          <cell r="E13">
            <v>0</v>
          </cell>
          <cell r="F13">
            <v>0</v>
          </cell>
          <cell r="N13" t="str">
            <v/>
          </cell>
        </row>
        <row r="14">
          <cell r="E14">
            <v>0</v>
          </cell>
          <cell r="F14">
            <v>0</v>
          </cell>
          <cell r="N14" t="str">
            <v/>
          </cell>
        </row>
        <row r="15">
          <cell r="E15">
            <v>0</v>
          </cell>
          <cell r="F15">
            <v>0</v>
          </cell>
          <cell r="N15" t="str">
            <v/>
          </cell>
        </row>
        <row r="16">
          <cell r="E16">
            <v>0</v>
          </cell>
          <cell r="F16">
            <v>0</v>
          </cell>
          <cell r="N16" t="str">
            <v/>
          </cell>
        </row>
        <row r="17">
          <cell r="E17">
            <v>0</v>
          </cell>
          <cell r="F17">
            <v>0</v>
          </cell>
          <cell r="N17" t="str">
            <v/>
          </cell>
        </row>
        <row r="18">
          <cell r="E18">
            <v>0</v>
          </cell>
          <cell r="F18">
            <v>0</v>
          </cell>
          <cell r="N18" t="str">
            <v/>
          </cell>
        </row>
        <row r="19">
          <cell r="E19">
            <v>0</v>
          </cell>
          <cell r="F19">
            <v>0</v>
          </cell>
          <cell r="N19" t="str">
            <v/>
          </cell>
        </row>
        <row r="20">
          <cell r="E20">
            <v>0</v>
          </cell>
          <cell r="F20">
            <v>0</v>
          </cell>
          <cell r="N20" t="str">
            <v/>
          </cell>
        </row>
        <row r="21">
          <cell r="E21">
            <v>0</v>
          </cell>
          <cell r="F21">
            <v>0</v>
          </cell>
          <cell r="N21" t="str">
            <v/>
          </cell>
        </row>
        <row r="22">
          <cell r="E22">
            <v>0</v>
          </cell>
          <cell r="F22">
            <v>0</v>
          </cell>
          <cell r="N22" t="str">
            <v/>
          </cell>
        </row>
        <row r="23">
          <cell r="E23">
            <v>0</v>
          </cell>
          <cell r="F23">
            <v>0</v>
          </cell>
          <cell r="N23" t="str">
            <v/>
          </cell>
        </row>
        <row r="24">
          <cell r="E24">
            <v>0</v>
          </cell>
          <cell r="F24">
            <v>0</v>
          </cell>
          <cell r="N24" t="str">
            <v/>
          </cell>
        </row>
        <row r="25">
          <cell r="E25">
            <v>0</v>
          </cell>
          <cell r="F25">
            <v>0</v>
          </cell>
          <cell r="N25" t="str">
            <v/>
          </cell>
        </row>
        <row r="26">
          <cell r="E26">
            <v>0</v>
          </cell>
          <cell r="F26">
            <v>0</v>
          </cell>
          <cell r="N26" t="str">
            <v/>
          </cell>
        </row>
        <row r="27">
          <cell r="E27">
            <v>0</v>
          </cell>
          <cell r="F27">
            <v>0</v>
          </cell>
          <cell r="N27" t="str">
            <v/>
          </cell>
        </row>
        <row r="28">
          <cell r="E28">
            <v>0</v>
          </cell>
          <cell r="F28">
            <v>0</v>
          </cell>
          <cell r="N28" t="str">
            <v/>
          </cell>
        </row>
        <row r="29">
          <cell r="E29">
            <v>0</v>
          </cell>
          <cell r="F29">
            <v>0</v>
          </cell>
          <cell r="N29" t="str">
            <v/>
          </cell>
        </row>
        <row r="30">
          <cell r="E30">
            <v>0</v>
          </cell>
          <cell r="F30">
            <v>0</v>
          </cell>
          <cell r="N30" t="str">
            <v/>
          </cell>
        </row>
        <row r="31">
          <cell r="E31">
            <v>0</v>
          </cell>
          <cell r="F31">
            <v>0</v>
          </cell>
          <cell r="N31" t="str">
            <v/>
          </cell>
        </row>
        <row r="32">
          <cell r="E32">
            <v>0</v>
          </cell>
          <cell r="F32">
            <v>0</v>
          </cell>
          <cell r="N32" t="str">
            <v/>
          </cell>
        </row>
        <row r="33">
          <cell r="E33">
            <v>0</v>
          </cell>
          <cell r="F33">
            <v>0</v>
          </cell>
          <cell r="N33" t="str">
            <v/>
          </cell>
        </row>
        <row r="34">
          <cell r="E34">
            <v>0</v>
          </cell>
          <cell r="F34">
            <v>0</v>
          </cell>
          <cell r="N34" t="str">
            <v/>
          </cell>
        </row>
        <row r="35">
          <cell r="E35">
            <v>0</v>
          </cell>
          <cell r="F35">
            <v>0</v>
          </cell>
          <cell r="N35" t="str">
            <v/>
          </cell>
        </row>
        <row r="36">
          <cell r="E36">
            <v>0</v>
          </cell>
          <cell r="F36">
            <v>0</v>
          </cell>
          <cell r="N36" t="str">
            <v/>
          </cell>
        </row>
        <row r="37">
          <cell r="E37">
            <v>0</v>
          </cell>
          <cell r="F37">
            <v>0</v>
          </cell>
          <cell r="N37" t="str">
            <v/>
          </cell>
        </row>
        <row r="38">
          <cell r="E38">
            <v>0</v>
          </cell>
          <cell r="F38">
            <v>0</v>
          </cell>
          <cell r="N38" t="str">
            <v/>
          </cell>
        </row>
        <row r="39">
          <cell r="E39">
            <v>0</v>
          </cell>
          <cell r="F39">
            <v>0</v>
          </cell>
          <cell r="N39" t="str">
            <v/>
          </cell>
        </row>
        <row r="40">
          <cell r="E40">
            <v>0</v>
          </cell>
          <cell r="F40">
            <v>0</v>
          </cell>
          <cell r="N40" t="str">
            <v/>
          </cell>
        </row>
        <row r="41">
          <cell r="E41">
            <v>0</v>
          </cell>
          <cell r="F41">
            <v>0</v>
          </cell>
          <cell r="N41" t="str">
            <v/>
          </cell>
        </row>
        <row r="42">
          <cell r="E42">
            <v>0</v>
          </cell>
          <cell r="F42">
            <v>0</v>
          </cell>
          <cell r="N42" t="str">
            <v/>
          </cell>
        </row>
        <row r="43">
          <cell r="E43">
            <v>0</v>
          </cell>
          <cell r="F43">
            <v>0</v>
          </cell>
          <cell r="N43" t="str">
            <v/>
          </cell>
        </row>
        <row r="44">
          <cell r="E44">
            <v>0</v>
          </cell>
          <cell r="F44">
            <v>0</v>
          </cell>
          <cell r="N44" t="str">
            <v/>
          </cell>
        </row>
        <row r="45">
          <cell r="E45">
            <v>0</v>
          </cell>
          <cell r="F45">
            <v>0</v>
          </cell>
          <cell r="N45" t="str">
            <v/>
          </cell>
        </row>
        <row r="46">
          <cell r="E46">
            <v>0</v>
          </cell>
          <cell r="F46">
            <v>0</v>
          </cell>
          <cell r="N46" t="str">
            <v/>
          </cell>
        </row>
        <row r="47">
          <cell r="E47">
            <v>0</v>
          </cell>
          <cell r="F47">
            <v>0</v>
          </cell>
          <cell r="N47" t="str">
            <v/>
          </cell>
        </row>
        <row r="48">
          <cell r="E48">
            <v>0</v>
          </cell>
          <cell r="F48">
            <v>0</v>
          </cell>
          <cell r="N48" t="str">
            <v/>
          </cell>
        </row>
        <row r="49">
          <cell r="E49">
            <v>0</v>
          </cell>
          <cell r="F49">
            <v>0</v>
          </cell>
          <cell r="N49" t="str">
            <v/>
          </cell>
        </row>
        <row r="50">
          <cell r="E50">
            <v>0</v>
          </cell>
          <cell r="F50">
            <v>0</v>
          </cell>
          <cell r="N50" t="str">
            <v/>
          </cell>
        </row>
        <row r="51">
          <cell r="E51">
            <v>0</v>
          </cell>
          <cell r="F51">
            <v>0</v>
          </cell>
          <cell r="N51" t="str">
            <v/>
          </cell>
        </row>
        <row r="52">
          <cell r="E52">
            <v>0</v>
          </cell>
          <cell r="F52">
            <v>0</v>
          </cell>
          <cell r="N52" t="str">
            <v/>
          </cell>
        </row>
        <row r="53">
          <cell r="E53">
            <v>0</v>
          </cell>
          <cell r="F53">
            <v>0</v>
          </cell>
          <cell r="N53" t="str">
            <v/>
          </cell>
        </row>
        <row r="54">
          <cell r="E54">
            <v>0</v>
          </cell>
          <cell r="F54">
            <v>0</v>
          </cell>
          <cell r="N54" t="str">
            <v/>
          </cell>
        </row>
        <row r="55">
          <cell r="E55">
            <v>0</v>
          </cell>
          <cell r="F55">
            <v>0</v>
          </cell>
          <cell r="N55" t="str">
            <v/>
          </cell>
        </row>
        <row r="56">
          <cell r="E56">
            <v>0</v>
          </cell>
          <cell r="F56">
            <v>0</v>
          </cell>
          <cell r="N56" t="str">
            <v/>
          </cell>
        </row>
        <row r="57">
          <cell r="E57">
            <v>0</v>
          </cell>
          <cell r="F57">
            <v>0</v>
          </cell>
          <cell r="N57" t="str">
            <v/>
          </cell>
        </row>
        <row r="58">
          <cell r="E58">
            <v>0</v>
          </cell>
          <cell r="F58">
            <v>0</v>
          </cell>
          <cell r="N58" t="str">
            <v/>
          </cell>
        </row>
        <row r="59">
          <cell r="E59">
            <v>0</v>
          </cell>
          <cell r="F59">
            <v>0</v>
          </cell>
          <cell r="N59" t="str">
            <v/>
          </cell>
        </row>
        <row r="60">
          <cell r="E60">
            <v>0</v>
          </cell>
          <cell r="F60">
            <v>0</v>
          </cell>
          <cell r="N60" t="str">
            <v/>
          </cell>
        </row>
        <row r="61">
          <cell r="E61">
            <v>0</v>
          </cell>
          <cell r="F61">
            <v>0</v>
          </cell>
          <cell r="N61" t="str">
            <v/>
          </cell>
        </row>
        <row r="62">
          <cell r="E62">
            <v>0</v>
          </cell>
          <cell r="F62">
            <v>0</v>
          </cell>
          <cell r="N62" t="str">
            <v/>
          </cell>
        </row>
        <row r="63">
          <cell r="E63">
            <v>0</v>
          </cell>
          <cell r="F63">
            <v>0</v>
          </cell>
          <cell r="N63" t="str">
            <v/>
          </cell>
        </row>
        <row r="64">
          <cell r="E64">
            <v>0</v>
          </cell>
          <cell r="F64">
            <v>0</v>
          </cell>
          <cell r="N64" t="str">
            <v/>
          </cell>
        </row>
        <row r="65">
          <cell r="E65">
            <v>0</v>
          </cell>
          <cell r="F65">
            <v>0</v>
          </cell>
          <cell r="N65" t="str">
            <v/>
          </cell>
        </row>
        <row r="66">
          <cell r="E66">
            <v>0</v>
          </cell>
          <cell r="F66">
            <v>0</v>
          </cell>
          <cell r="N66" t="str">
            <v/>
          </cell>
        </row>
        <row r="67">
          <cell r="E67">
            <v>0</v>
          </cell>
          <cell r="F67">
            <v>0</v>
          </cell>
          <cell r="N67" t="str">
            <v/>
          </cell>
        </row>
        <row r="68">
          <cell r="E68">
            <v>0</v>
          </cell>
          <cell r="F68">
            <v>0</v>
          </cell>
          <cell r="N68" t="str">
            <v/>
          </cell>
        </row>
        <row r="69">
          <cell r="E69">
            <v>0</v>
          </cell>
          <cell r="F69">
            <v>0</v>
          </cell>
          <cell r="N69" t="str">
            <v/>
          </cell>
        </row>
        <row r="70">
          <cell r="E70">
            <v>0</v>
          </cell>
          <cell r="F70">
            <v>0</v>
          </cell>
          <cell r="N70" t="str">
            <v/>
          </cell>
        </row>
        <row r="71">
          <cell r="E71">
            <v>0</v>
          </cell>
          <cell r="F71">
            <v>0</v>
          </cell>
          <cell r="N71" t="str">
            <v/>
          </cell>
        </row>
        <row r="72">
          <cell r="E72">
            <v>0</v>
          </cell>
          <cell r="F72">
            <v>0</v>
          </cell>
          <cell r="N72" t="str">
            <v/>
          </cell>
        </row>
        <row r="73">
          <cell r="E73">
            <v>0</v>
          </cell>
          <cell r="F73">
            <v>0</v>
          </cell>
          <cell r="N73" t="str">
            <v/>
          </cell>
        </row>
        <row r="74">
          <cell r="E74">
            <v>0</v>
          </cell>
          <cell r="F74">
            <v>0</v>
          </cell>
          <cell r="N74" t="str">
            <v/>
          </cell>
        </row>
        <row r="75">
          <cell r="E75">
            <v>0</v>
          </cell>
          <cell r="F75">
            <v>0</v>
          </cell>
          <cell r="N75" t="str">
            <v/>
          </cell>
        </row>
        <row r="76">
          <cell r="E76">
            <v>0</v>
          </cell>
          <cell r="F76">
            <v>0</v>
          </cell>
          <cell r="N76" t="str">
            <v/>
          </cell>
        </row>
        <row r="77">
          <cell r="E77">
            <v>0</v>
          </cell>
          <cell r="F77">
            <v>0</v>
          </cell>
          <cell r="N77" t="str">
            <v/>
          </cell>
        </row>
        <row r="78">
          <cell r="E78">
            <v>0</v>
          </cell>
          <cell r="F78">
            <v>0</v>
          </cell>
          <cell r="N78" t="str">
            <v/>
          </cell>
        </row>
        <row r="79">
          <cell r="E79">
            <v>0</v>
          </cell>
          <cell r="F79">
            <v>0</v>
          </cell>
          <cell r="N79" t="str">
            <v/>
          </cell>
        </row>
        <row r="80">
          <cell r="E80">
            <v>0</v>
          </cell>
          <cell r="F80">
            <v>0</v>
          </cell>
          <cell r="N80" t="str">
            <v/>
          </cell>
        </row>
        <row r="81">
          <cell r="E81">
            <v>0</v>
          </cell>
          <cell r="F81">
            <v>0</v>
          </cell>
          <cell r="N81" t="str">
            <v/>
          </cell>
        </row>
        <row r="82">
          <cell r="E82">
            <v>0</v>
          </cell>
          <cell r="F82">
            <v>0</v>
          </cell>
          <cell r="N82" t="str">
            <v/>
          </cell>
        </row>
        <row r="83">
          <cell r="E83">
            <v>0</v>
          </cell>
          <cell r="F83">
            <v>0</v>
          </cell>
          <cell r="N83" t="str">
            <v/>
          </cell>
        </row>
        <row r="84">
          <cell r="E84">
            <v>0</v>
          </cell>
          <cell r="F84">
            <v>0</v>
          </cell>
          <cell r="N84" t="str">
            <v/>
          </cell>
        </row>
        <row r="85">
          <cell r="E85">
            <v>0</v>
          </cell>
          <cell r="F85">
            <v>0</v>
          </cell>
          <cell r="N85" t="str">
            <v/>
          </cell>
        </row>
        <row r="86">
          <cell r="E86">
            <v>0</v>
          </cell>
          <cell r="F86">
            <v>0</v>
          </cell>
          <cell r="N86" t="str">
            <v/>
          </cell>
        </row>
        <row r="87">
          <cell r="E87">
            <v>0</v>
          </cell>
          <cell r="F87">
            <v>0</v>
          </cell>
          <cell r="N87" t="str">
            <v/>
          </cell>
        </row>
        <row r="88">
          <cell r="E88">
            <v>0</v>
          </cell>
          <cell r="F88">
            <v>0</v>
          </cell>
          <cell r="N88" t="str">
            <v/>
          </cell>
        </row>
        <row r="89">
          <cell r="E89">
            <v>0</v>
          </cell>
          <cell r="F89">
            <v>0</v>
          </cell>
          <cell r="N89" t="str">
            <v/>
          </cell>
        </row>
        <row r="90">
          <cell r="E90">
            <v>0</v>
          </cell>
          <cell r="F90">
            <v>0</v>
          </cell>
          <cell r="N90" t="str">
            <v/>
          </cell>
        </row>
        <row r="91">
          <cell r="E91">
            <v>0</v>
          </cell>
          <cell r="F91">
            <v>0</v>
          </cell>
          <cell r="N91" t="str">
            <v/>
          </cell>
        </row>
        <row r="92">
          <cell r="E92">
            <v>0</v>
          </cell>
          <cell r="F92">
            <v>0</v>
          </cell>
          <cell r="N92" t="str">
            <v/>
          </cell>
        </row>
        <row r="93">
          <cell r="E93">
            <v>0</v>
          </cell>
          <cell r="F93">
            <v>0</v>
          </cell>
          <cell r="N93" t="str">
            <v/>
          </cell>
        </row>
        <row r="94">
          <cell r="E94">
            <v>0</v>
          </cell>
          <cell r="F94">
            <v>0</v>
          </cell>
          <cell r="N94" t="str">
            <v/>
          </cell>
        </row>
        <row r="95">
          <cell r="E95">
            <v>0</v>
          </cell>
          <cell r="F95">
            <v>0</v>
          </cell>
          <cell r="N95" t="str">
            <v/>
          </cell>
        </row>
        <row r="96">
          <cell r="E96">
            <v>0</v>
          </cell>
          <cell r="F96">
            <v>0</v>
          </cell>
          <cell r="N96" t="str">
            <v/>
          </cell>
        </row>
        <row r="97">
          <cell r="E97">
            <v>0</v>
          </cell>
          <cell r="F97">
            <v>0</v>
          </cell>
          <cell r="N97" t="str">
            <v/>
          </cell>
        </row>
        <row r="98">
          <cell r="E98">
            <v>0</v>
          </cell>
          <cell r="F98">
            <v>0</v>
          </cell>
          <cell r="N98" t="str">
            <v/>
          </cell>
        </row>
        <row r="99">
          <cell r="E99">
            <v>0</v>
          </cell>
          <cell r="F99">
            <v>0</v>
          </cell>
          <cell r="N99" t="str">
            <v/>
          </cell>
        </row>
        <row r="100">
          <cell r="E100">
            <v>0</v>
          </cell>
          <cell r="F100">
            <v>0</v>
          </cell>
          <cell r="N100" t="str">
            <v/>
          </cell>
        </row>
        <row r="101">
          <cell r="E101">
            <v>0</v>
          </cell>
          <cell r="F101">
            <v>0</v>
          </cell>
          <cell r="N101" t="str">
            <v/>
          </cell>
        </row>
        <row r="102">
          <cell r="E102">
            <v>0</v>
          </cell>
          <cell r="F102">
            <v>0</v>
          </cell>
          <cell r="N102" t="str">
            <v/>
          </cell>
        </row>
        <row r="103">
          <cell r="E103">
            <v>0</v>
          </cell>
          <cell r="F103">
            <v>0</v>
          </cell>
          <cell r="N103" t="str">
            <v/>
          </cell>
        </row>
        <row r="104">
          <cell r="E104">
            <v>0</v>
          </cell>
          <cell r="F104">
            <v>0</v>
          </cell>
          <cell r="N104" t="str">
            <v/>
          </cell>
        </row>
        <row r="105">
          <cell r="E105">
            <v>0</v>
          </cell>
          <cell r="F105">
            <v>0</v>
          </cell>
          <cell r="N105" t="str">
            <v/>
          </cell>
        </row>
        <row r="106">
          <cell r="E106">
            <v>0</v>
          </cell>
          <cell r="F106">
            <v>0</v>
          </cell>
          <cell r="N106" t="str">
            <v/>
          </cell>
        </row>
        <row r="107">
          <cell r="E107">
            <v>0</v>
          </cell>
          <cell r="F107">
            <v>0</v>
          </cell>
          <cell r="N107" t="str">
            <v/>
          </cell>
        </row>
        <row r="108">
          <cell r="E108">
            <v>0</v>
          </cell>
          <cell r="F108">
            <v>0</v>
          </cell>
          <cell r="N108" t="str">
            <v/>
          </cell>
        </row>
        <row r="109">
          <cell r="E109">
            <v>0</v>
          </cell>
          <cell r="F109">
            <v>0</v>
          </cell>
          <cell r="N109" t="str">
            <v/>
          </cell>
        </row>
        <row r="110">
          <cell r="E110">
            <v>0</v>
          </cell>
          <cell r="F110">
            <v>0</v>
          </cell>
          <cell r="N110" t="str">
            <v/>
          </cell>
        </row>
        <row r="111">
          <cell r="E111">
            <v>0</v>
          </cell>
          <cell r="F111">
            <v>0</v>
          </cell>
          <cell r="N111" t="str">
            <v/>
          </cell>
        </row>
        <row r="112">
          <cell r="E112">
            <v>0</v>
          </cell>
          <cell r="F112">
            <v>0</v>
          </cell>
          <cell r="N112" t="str">
            <v/>
          </cell>
        </row>
        <row r="113">
          <cell r="E113">
            <v>0</v>
          </cell>
          <cell r="F113">
            <v>0</v>
          </cell>
          <cell r="N113" t="str">
            <v/>
          </cell>
        </row>
        <row r="114">
          <cell r="E114">
            <v>0</v>
          </cell>
          <cell r="F114">
            <v>0</v>
          </cell>
          <cell r="N114" t="str">
            <v/>
          </cell>
        </row>
        <row r="115">
          <cell r="E115">
            <v>0</v>
          </cell>
          <cell r="F115">
            <v>0</v>
          </cell>
          <cell r="N115" t="str">
            <v/>
          </cell>
        </row>
        <row r="116">
          <cell r="E116">
            <v>0</v>
          </cell>
          <cell r="F116">
            <v>0</v>
          </cell>
          <cell r="N116" t="str">
            <v/>
          </cell>
        </row>
        <row r="117">
          <cell r="E117">
            <v>0</v>
          </cell>
          <cell r="F117">
            <v>0</v>
          </cell>
          <cell r="N117" t="str">
            <v/>
          </cell>
        </row>
        <row r="118">
          <cell r="E118">
            <v>0</v>
          </cell>
          <cell r="F118">
            <v>0</v>
          </cell>
          <cell r="N118" t="str">
            <v/>
          </cell>
        </row>
        <row r="119">
          <cell r="E119">
            <v>0</v>
          </cell>
          <cell r="F119">
            <v>0</v>
          </cell>
          <cell r="N119" t="str">
            <v/>
          </cell>
        </row>
        <row r="120">
          <cell r="E120">
            <v>0</v>
          </cell>
          <cell r="F120">
            <v>0</v>
          </cell>
          <cell r="N120" t="str">
            <v/>
          </cell>
        </row>
        <row r="121">
          <cell r="E121">
            <v>0</v>
          </cell>
          <cell r="F121">
            <v>0</v>
          </cell>
          <cell r="N121" t="str">
            <v/>
          </cell>
        </row>
        <row r="122">
          <cell r="E122">
            <v>0</v>
          </cell>
          <cell r="F122">
            <v>0</v>
          </cell>
          <cell r="N122" t="str">
            <v/>
          </cell>
        </row>
        <row r="123">
          <cell r="E123">
            <v>0</v>
          </cell>
          <cell r="F123">
            <v>0</v>
          </cell>
          <cell r="N123" t="str">
            <v/>
          </cell>
        </row>
        <row r="124">
          <cell r="E124">
            <v>0</v>
          </cell>
          <cell r="F124">
            <v>0</v>
          </cell>
          <cell r="N124" t="str">
            <v/>
          </cell>
        </row>
        <row r="125">
          <cell r="E125">
            <v>0</v>
          </cell>
          <cell r="F125">
            <v>0</v>
          </cell>
          <cell r="N125" t="str">
            <v/>
          </cell>
        </row>
        <row r="126">
          <cell r="E126">
            <v>0</v>
          </cell>
          <cell r="F126">
            <v>0</v>
          </cell>
          <cell r="N126" t="str">
            <v/>
          </cell>
        </row>
        <row r="127">
          <cell r="E127">
            <v>0</v>
          </cell>
          <cell r="F127">
            <v>0</v>
          </cell>
          <cell r="N127" t="str">
            <v/>
          </cell>
        </row>
        <row r="128">
          <cell r="E128">
            <v>0</v>
          </cell>
          <cell r="F128">
            <v>0</v>
          </cell>
          <cell r="N128" t="str">
            <v/>
          </cell>
        </row>
        <row r="129">
          <cell r="E129">
            <v>0</v>
          </cell>
          <cell r="F129">
            <v>0</v>
          </cell>
          <cell r="N129" t="str">
            <v/>
          </cell>
        </row>
        <row r="130">
          <cell r="E130">
            <v>0</v>
          </cell>
          <cell r="F130">
            <v>0</v>
          </cell>
          <cell r="N130" t="str">
            <v/>
          </cell>
        </row>
        <row r="131">
          <cell r="E131">
            <v>0</v>
          </cell>
          <cell r="F131">
            <v>0</v>
          </cell>
          <cell r="N131" t="str">
            <v/>
          </cell>
        </row>
        <row r="132">
          <cell r="E132">
            <v>0</v>
          </cell>
          <cell r="F132">
            <v>0</v>
          </cell>
          <cell r="N132" t="str">
            <v/>
          </cell>
        </row>
        <row r="133">
          <cell r="E133">
            <v>0</v>
          </cell>
          <cell r="F133">
            <v>0</v>
          </cell>
          <cell r="N133" t="str">
            <v/>
          </cell>
        </row>
        <row r="134">
          <cell r="E134">
            <v>0</v>
          </cell>
          <cell r="F134">
            <v>0</v>
          </cell>
          <cell r="N134" t="str">
            <v/>
          </cell>
        </row>
        <row r="135">
          <cell r="E135">
            <v>0</v>
          </cell>
          <cell r="F135">
            <v>0</v>
          </cell>
          <cell r="N135" t="str">
            <v/>
          </cell>
        </row>
        <row r="136">
          <cell r="E136">
            <v>0</v>
          </cell>
          <cell r="F136">
            <v>0</v>
          </cell>
          <cell r="N136" t="str">
            <v/>
          </cell>
        </row>
        <row r="137">
          <cell r="E137">
            <v>0</v>
          </cell>
          <cell r="F137">
            <v>0</v>
          </cell>
          <cell r="N137" t="str">
            <v/>
          </cell>
        </row>
        <row r="138">
          <cell r="E138">
            <v>0</v>
          </cell>
          <cell r="F138">
            <v>0</v>
          </cell>
          <cell r="N138" t="str">
            <v/>
          </cell>
        </row>
        <row r="139">
          <cell r="E139">
            <v>0</v>
          </cell>
          <cell r="F139">
            <v>0</v>
          </cell>
          <cell r="N139" t="str">
            <v/>
          </cell>
        </row>
        <row r="140">
          <cell r="E140">
            <v>0</v>
          </cell>
          <cell r="F140">
            <v>0</v>
          </cell>
          <cell r="N140" t="str">
            <v/>
          </cell>
        </row>
        <row r="141">
          <cell r="E141">
            <v>0</v>
          </cell>
          <cell r="F141">
            <v>0</v>
          </cell>
          <cell r="N141" t="str">
            <v/>
          </cell>
        </row>
        <row r="142">
          <cell r="E142">
            <v>0</v>
          </cell>
          <cell r="F142">
            <v>0</v>
          </cell>
          <cell r="N142" t="str">
            <v/>
          </cell>
        </row>
        <row r="143">
          <cell r="E143">
            <v>0</v>
          </cell>
          <cell r="F143">
            <v>0</v>
          </cell>
          <cell r="N143" t="str">
            <v/>
          </cell>
        </row>
        <row r="144">
          <cell r="E144">
            <v>0</v>
          </cell>
          <cell r="F144">
            <v>0</v>
          </cell>
          <cell r="N144" t="str">
            <v/>
          </cell>
        </row>
        <row r="145">
          <cell r="E145">
            <v>0</v>
          </cell>
          <cell r="F145">
            <v>0</v>
          </cell>
          <cell r="N145" t="str">
            <v/>
          </cell>
        </row>
        <row r="146">
          <cell r="E146">
            <v>0</v>
          </cell>
          <cell r="F146">
            <v>0</v>
          </cell>
          <cell r="N146" t="str">
            <v/>
          </cell>
        </row>
        <row r="147">
          <cell r="E147">
            <v>0</v>
          </cell>
          <cell r="F147">
            <v>0</v>
          </cell>
          <cell r="N147" t="str">
            <v/>
          </cell>
        </row>
        <row r="148">
          <cell r="E148">
            <v>0</v>
          </cell>
          <cell r="F148">
            <v>0</v>
          </cell>
          <cell r="N148" t="str">
            <v/>
          </cell>
        </row>
        <row r="149">
          <cell r="E149">
            <v>0</v>
          </cell>
          <cell r="F149">
            <v>0</v>
          </cell>
          <cell r="N149" t="str">
            <v/>
          </cell>
        </row>
        <row r="150">
          <cell r="E150">
            <v>0</v>
          </cell>
          <cell r="F150">
            <v>0</v>
          </cell>
          <cell r="N150" t="str">
            <v/>
          </cell>
        </row>
        <row r="151">
          <cell r="E151">
            <v>0</v>
          </cell>
          <cell r="F151">
            <v>0</v>
          </cell>
          <cell r="N151" t="str">
            <v/>
          </cell>
        </row>
        <row r="152">
          <cell r="E152">
            <v>0</v>
          </cell>
          <cell r="F152">
            <v>0</v>
          </cell>
          <cell r="N152" t="str">
            <v/>
          </cell>
        </row>
        <row r="153">
          <cell r="E153">
            <v>0</v>
          </cell>
          <cell r="F153">
            <v>0</v>
          </cell>
          <cell r="N153" t="str">
            <v/>
          </cell>
        </row>
        <row r="154">
          <cell r="E154">
            <v>0</v>
          </cell>
          <cell r="F154">
            <v>0</v>
          </cell>
          <cell r="N154" t="str">
            <v/>
          </cell>
        </row>
        <row r="155">
          <cell r="E155">
            <v>0</v>
          </cell>
          <cell r="F155">
            <v>0</v>
          </cell>
          <cell r="N155" t="str">
            <v/>
          </cell>
        </row>
        <row r="156">
          <cell r="E156">
            <v>0</v>
          </cell>
          <cell r="F156">
            <v>0</v>
          </cell>
          <cell r="N156" t="str">
            <v/>
          </cell>
        </row>
        <row r="157">
          <cell r="E157">
            <v>0</v>
          </cell>
          <cell r="F157">
            <v>0</v>
          </cell>
          <cell r="N157" t="str">
            <v/>
          </cell>
        </row>
        <row r="158">
          <cell r="E158">
            <v>0</v>
          </cell>
          <cell r="F158">
            <v>0</v>
          </cell>
          <cell r="N158" t="str">
            <v/>
          </cell>
        </row>
        <row r="159">
          <cell r="E159">
            <v>0</v>
          </cell>
          <cell r="F159">
            <v>0</v>
          </cell>
          <cell r="N159" t="str">
            <v/>
          </cell>
        </row>
        <row r="160">
          <cell r="E160">
            <v>0</v>
          </cell>
          <cell r="F160">
            <v>0</v>
          </cell>
          <cell r="N160" t="str">
            <v/>
          </cell>
        </row>
        <row r="161">
          <cell r="E161">
            <v>0</v>
          </cell>
          <cell r="F161">
            <v>0</v>
          </cell>
          <cell r="N161" t="str">
            <v/>
          </cell>
        </row>
        <row r="162">
          <cell r="E162">
            <v>0</v>
          </cell>
          <cell r="F162">
            <v>0</v>
          </cell>
          <cell r="N162" t="str">
            <v/>
          </cell>
        </row>
        <row r="163">
          <cell r="E163">
            <v>0</v>
          </cell>
          <cell r="F163">
            <v>0</v>
          </cell>
          <cell r="N163" t="str">
            <v/>
          </cell>
        </row>
        <row r="164">
          <cell r="E164">
            <v>0</v>
          </cell>
          <cell r="F164">
            <v>0</v>
          </cell>
          <cell r="N164" t="str">
            <v/>
          </cell>
        </row>
        <row r="165">
          <cell r="E165">
            <v>0</v>
          </cell>
          <cell r="F165">
            <v>0</v>
          </cell>
          <cell r="N165" t="str">
            <v/>
          </cell>
        </row>
        <row r="166">
          <cell r="E166">
            <v>0</v>
          </cell>
          <cell r="F166">
            <v>0</v>
          </cell>
          <cell r="N166" t="str">
            <v/>
          </cell>
        </row>
        <row r="167">
          <cell r="E167">
            <v>0</v>
          </cell>
          <cell r="F167">
            <v>0</v>
          </cell>
          <cell r="N167" t="str">
            <v/>
          </cell>
        </row>
        <row r="168">
          <cell r="E168">
            <v>0</v>
          </cell>
          <cell r="F168">
            <v>0</v>
          </cell>
          <cell r="N168" t="str">
            <v/>
          </cell>
        </row>
        <row r="169">
          <cell r="E169">
            <v>0</v>
          </cell>
          <cell r="F169">
            <v>0</v>
          </cell>
          <cell r="N169" t="str">
            <v/>
          </cell>
        </row>
        <row r="170">
          <cell r="E170">
            <v>0</v>
          </cell>
          <cell r="F170">
            <v>0</v>
          </cell>
          <cell r="N170" t="str">
            <v/>
          </cell>
        </row>
        <row r="171">
          <cell r="E171">
            <v>0</v>
          </cell>
          <cell r="F171">
            <v>0</v>
          </cell>
          <cell r="N171" t="str">
            <v/>
          </cell>
        </row>
        <row r="172">
          <cell r="E172">
            <v>0</v>
          </cell>
          <cell r="F172">
            <v>0</v>
          </cell>
          <cell r="N172" t="str">
            <v/>
          </cell>
        </row>
        <row r="173">
          <cell r="E173">
            <v>0</v>
          </cell>
          <cell r="F173">
            <v>0</v>
          </cell>
          <cell r="N173" t="str">
            <v/>
          </cell>
        </row>
        <row r="174">
          <cell r="E174">
            <v>0</v>
          </cell>
          <cell r="F174">
            <v>0</v>
          </cell>
          <cell r="N174" t="str">
            <v/>
          </cell>
        </row>
        <row r="175">
          <cell r="E175">
            <v>0</v>
          </cell>
          <cell r="F175">
            <v>0</v>
          </cell>
          <cell r="N175" t="str">
            <v/>
          </cell>
        </row>
        <row r="176">
          <cell r="E176">
            <v>0</v>
          </cell>
          <cell r="F176">
            <v>0</v>
          </cell>
          <cell r="N176" t="str">
            <v/>
          </cell>
        </row>
        <row r="177">
          <cell r="E177">
            <v>0</v>
          </cell>
          <cell r="F177">
            <v>0</v>
          </cell>
          <cell r="N177" t="str">
            <v/>
          </cell>
        </row>
        <row r="178">
          <cell r="E178">
            <v>0</v>
          </cell>
          <cell r="F178">
            <v>0</v>
          </cell>
          <cell r="N178" t="str">
            <v/>
          </cell>
        </row>
        <row r="179">
          <cell r="E179">
            <v>0</v>
          </cell>
          <cell r="F179">
            <v>0</v>
          </cell>
          <cell r="N179" t="str">
            <v/>
          </cell>
        </row>
        <row r="180">
          <cell r="E180">
            <v>0</v>
          </cell>
          <cell r="F180">
            <v>0</v>
          </cell>
          <cell r="N180" t="str">
            <v/>
          </cell>
        </row>
        <row r="181">
          <cell r="E181">
            <v>0</v>
          </cell>
          <cell r="F181">
            <v>0</v>
          </cell>
          <cell r="N181" t="str">
            <v/>
          </cell>
        </row>
        <row r="182">
          <cell r="E182">
            <v>0</v>
          </cell>
          <cell r="F182">
            <v>0</v>
          </cell>
          <cell r="N182" t="str">
            <v/>
          </cell>
        </row>
        <row r="183">
          <cell r="E183">
            <v>0</v>
          </cell>
          <cell r="F183">
            <v>0</v>
          </cell>
          <cell r="N183" t="str">
            <v/>
          </cell>
        </row>
        <row r="184">
          <cell r="E184">
            <v>0</v>
          </cell>
          <cell r="F184">
            <v>0</v>
          </cell>
          <cell r="N184" t="str">
            <v/>
          </cell>
        </row>
        <row r="185">
          <cell r="E185">
            <v>0</v>
          </cell>
          <cell r="F185">
            <v>0</v>
          </cell>
          <cell r="N185" t="str">
            <v/>
          </cell>
        </row>
        <row r="186">
          <cell r="E186">
            <v>0</v>
          </cell>
          <cell r="F186">
            <v>0</v>
          </cell>
          <cell r="N186" t="str">
            <v/>
          </cell>
        </row>
        <row r="187">
          <cell r="E187">
            <v>0</v>
          </cell>
          <cell r="F187">
            <v>0</v>
          </cell>
          <cell r="N187" t="str">
            <v/>
          </cell>
        </row>
        <row r="188">
          <cell r="E188">
            <v>0</v>
          </cell>
          <cell r="F188">
            <v>0</v>
          </cell>
          <cell r="N188" t="str">
            <v/>
          </cell>
        </row>
        <row r="189">
          <cell r="E189">
            <v>0</v>
          </cell>
          <cell r="F189">
            <v>0</v>
          </cell>
          <cell r="N189" t="str">
            <v/>
          </cell>
        </row>
        <row r="190">
          <cell r="E190">
            <v>0</v>
          </cell>
          <cell r="F190">
            <v>0</v>
          </cell>
          <cell r="N190" t="str">
            <v/>
          </cell>
        </row>
        <row r="191">
          <cell r="E191">
            <v>0</v>
          </cell>
          <cell r="F191">
            <v>0</v>
          </cell>
          <cell r="N191" t="str">
            <v/>
          </cell>
        </row>
        <row r="192">
          <cell r="E192">
            <v>0</v>
          </cell>
          <cell r="F192">
            <v>0</v>
          </cell>
          <cell r="N192" t="str">
            <v/>
          </cell>
        </row>
        <row r="193">
          <cell r="E193">
            <v>0</v>
          </cell>
          <cell r="F193">
            <v>0</v>
          </cell>
          <cell r="N193" t="str">
            <v/>
          </cell>
        </row>
        <row r="194">
          <cell r="E194">
            <v>0</v>
          </cell>
          <cell r="F194">
            <v>0</v>
          </cell>
          <cell r="N194" t="str">
            <v/>
          </cell>
        </row>
        <row r="195">
          <cell r="E195">
            <v>0</v>
          </cell>
          <cell r="F195">
            <v>0</v>
          </cell>
          <cell r="N195" t="str">
            <v/>
          </cell>
        </row>
        <row r="196">
          <cell r="E196">
            <v>0</v>
          </cell>
          <cell r="F196">
            <v>0</v>
          </cell>
          <cell r="N196" t="str">
            <v/>
          </cell>
        </row>
        <row r="197">
          <cell r="E197">
            <v>0</v>
          </cell>
          <cell r="F197">
            <v>0</v>
          </cell>
          <cell r="N197" t="str">
            <v/>
          </cell>
        </row>
        <row r="198">
          <cell r="E198">
            <v>0</v>
          </cell>
          <cell r="F198">
            <v>0</v>
          </cell>
          <cell r="N198" t="str">
            <v/>
          </cell>
        </row>
        <row r="199">
          <cell r="E199">
            <v>0</v>
          </cell>
          <cell r="F199">
            <v>0</v>
          </cell>
          <cell r="N199" t="str">
            <v/>
          </cell>
        </row>
        <row r="200">
          <cell r="E200">
            <v>0</v>
          </cell>
          <cell r="F200">
            <v>0</v>
          </cell>
          <cell r="N200" t="str">
            <v/>
          </cell>
        </row>
        <row r="201">
          <cell r="E201">
            <v>0</v>
          </cell>
          <cell r="F201">
            <v>0</v>
          </cell>
          <cell r="N201" t="str">
            <v/>
          </cell>
        </row>
        <row r="202">
          <cell r="E202">
            <v>0</v>
          </cell>
          <cell r="F202">
            <v>0</v>
          </cell>
          <cell r="N202" t="str">
            <v/>
          </cell>
        </row>
        <row r="203">
          <cell r="E203">
            <v>0</v>
          </cell>
          <cell r="F203">
            <v>0</v>
          </cell>
          <cell r="N203" t="str">
            <v/>
          </cell>
        </row>
        <row r="204">
          <cell r="E204">
            <v>0</v>
          </cell>
          <cell r="F204">
            <v>0</v>
          </cell>
          <cell r="N204" t="str">
            <v/>
          </cell>
        </row>
        <row r="205">
          <cell r="E205">
            <v>0</v>
          </cell>
          <cell r="F205">
            <v>0</v>
          </cell>
          <cell r="N205" t="str">
            <v/>
          </cell>
        </row>
        <row r="206">
          <cell r="E206">
            <v>0</v>
          </cell>
          <cell r="F206">
            <v>0</v>
          </cell>
          <cell r="N206" t="str">
            <v/>
          </cell>
        </row>
        <row r="207">
          <cell r="E207">
            <v>0</v>
          </cell>
          <cell r="F207">
            <v>0</v>
          </cell>
          <cell r="N207" t="str">
            <v/>
          </cell>
        </row>
        <row r="208">
          <cell r="E208">
            <v>0</v>
          </cell>
          <cell r="F208">
            <v>0</v>
          </cell>
          <cell r="N208" t="str">
            <v/>
          </cell>
        </row>
        <row r="209">
          <cell r="E209">
            <v>0</v>
          </cell>
          <cell r="F209">
            <v>0</v>
          </cell>
          <cell r="N209" t="str">
            <v/>
          </cell>
        </row>
        <row r="210">
          <cell r="E210">
            <v>0</v>
          </cell>
          <cell r="F210">
            <v>0</v>
          </cell>
          <cell r="N210" t="str">
            <v/>
          </cell>
        </row>
        <row r="211">
          <cell r="E211">
            <v>0</v>
          </cell>
          <cell r="F211">
            <v>0</v>
          </cell>
          <cell r="N211" t="str">
            <v/>
          </cell>
        </row>
        <row r="212">
          <cell r="E212">
            <v>0</v>
          </cell>
          <cell r="F212">
            <v>0</v>
          </cell>
          <cell r="N212" t="str">
            <v/>
          </cell>
        </row>
        <row r="213">
          <cell r="E213">
            <v>0</v>
          </cell>
          <cell r="F213">
            <v>0</v>
          </cell>
          <cell r="N213" t="str">
            <v/>
          </cell>
        </row>
        <row r="214">
          <cell r="E214">
            <v>0</v>
          </cell>
          <cell r="F214">
            <v>0</v>
          </cell>
          <cell r="N214" t="str">
            <v/>
          </cell>
        </row>
        <row r="215">
          <cell r="E215">
            <v>0</v>
          </cell>
          <cell r="F215">
            <v>0</v>
          </cell>
          <cell r="N215" t="str">
            <v/>
          </cell>
        </row>
        <row r="216">
          <cell r="E216">
            <v>0</v>
          </cell>
          <cell r="F216">
            <v>0</v>
          </cell>
          <cell r="N216" t="str">
            <v/>
          </cell>
        </row>
        <row r="217">
          <cell r="E217">
            <v>0</v>
          </cell>
          <cell r="F217">
            <v>0</v>
          </cell>
          <cell r="N217" t="str">
            <v/>
          </cell>
        </row>
        <row r="218">
          <cell r="E218">
            <v>0</v>
          </cell>
          <cell r="F218">
            <v>0</v>
          </cell>
          <cell r="N218" t="str">
            <v/>
          </cell>
        </row>
        <row r="219">
          <cell r="E219">
            <v>0</v>
          </cell>
          <cell r="F219">
            <v>0</v>
          </cell>
          <cell r="N219" t="str">
            <v/>
          </cell>
        </row>
        <row r="220">
          <cell r="E220">
            <v>0</v>
          </cell>
          <cell r="F220">
            <v>0</v>
          </cell>
          <cell r="N220" t="str">
            <v/>
          </cell>
        </row>
        <row r="221">
          <cell r="E221">
            <v>0</v>
          </cell>
          <cell r="F221">
            <v>0</v>
          </cell>
          <cell r="N221" t="str">
            <v/>
          </cell>
        </row>
        <row r="222">
          <cell r="E222">
            <v>0</v>
          </cell>
          <cell r="F222">
            <v>0</v>
          </cell>
          <cell r="N222" t="str">
            <v/>
          </cell>
        </row>
        <row r="223">
          <cell r="E223">
            <v>0</v>
          </cell>
          <cell r="F223">
            <v>0</v>
          </cell>
          <cell r="N223" t="str">
            <v/>
          </cell>
        </row>
        <row r="224">
          <cell r="E224">
            <v>0</v>
          </cell>
          <cell r="F224">
            <v>0</v>
          </cell>
          <cell r="N224" t="str">
            <v/>
          </cell>
        </row>
        <row r="225">
          <cell r="E225">
            <v>0</v>
          </cell>
          <cell r="F225">
            <v>0</v>
          </cell>
          <cell r="N225" t="str">
            <v/>
          </cell>
        </row>
        <row r="226">
          <cell r="E226">
            <v>0</v>
          </cell>
          <cell r="F226">
            <v>0</v>
          </cell>
          <cell r="N226" t="str">
            <v/>
          </cell>
        </row>
        <row r="227">
          <cell r="E227">
            <v>0</v>
          </cell>
          <cell r="F227">
            <v>0</v>
          </cell>
          <cell r="N227" t="str">
            <v/>
          </cell>
        </row>
        <row r="228">
          <cell r="E228">
            <v>0</v>
          </cell>
          <cell r="F228">
            <v>0</v>
          </cell>
          <cell r="N228" t="str">
            <v/>
          </cell>
        </row>
        <row r="229">
          <cell r="E229">
            <v>0</v>
          </cell>
          <cell r="F229">
            <v>0</v>
          </cell>
          <cell r="N229" t="str">
            <v/>
          </cell>
        </row>
        <row r="230">
          <cell r="E230">
            <v>0</v>
          </cell>
          <cell r="F230">
            <v>0</v>
          </cell>
          <cell r="N230" t="str">
            <v/>
          </cell>
        </row>
        <row r="231">
          <cell r="E231">
            <v>0</v>
          </cell>
          <cell r="F231">
            <v>0</v>
          </cell>
          <cell r="N231" t="str">
            <v/>
          </cell>
        </row>
        <row r="232">
          <cell r="E232">
            <v>0</v>
          </cell>
          <cell r="F232">
            <v>0</v>
          </cell>
          <cell r="N232" t="str">
            <v/>
          </cell>
        </row>
        <row r="233">
          <cell r="E233">
            <v>0</v>
          </cell>
          <cell r="F233">
            <v>0</v>
          </cell>
          <cell r="N233" t="str">
            <v/>
          </cell>
        </row>
        <row r="234">
          <cell r="E234">
            <v>0</v>
          </cell>
          <cell r="F234">
            <v>0</v>
          </cell>
          <cell r="N234" t="str">
            <v/>
          </cell>
        </row>
        <row r="235">
          <cell r="E235">
            <v>0</v>
          </cell>
          <cell r="F235">
            <v>0</v>
          </cell>
          <cell r="N235" t="str">
            <v/>
          </cell>
        </row>
        <row r="236">
          <cell r="E236">
            <v>0</v>
          </cell>
          <cell r="F236">
            <v>0</v>
          </cell>
          <cell r="N236" t="str">
            <v/>
          </cell>
        </row>
        <row r="237">
          <cell r="E237">
            <v>0</v>
          </cell>
          <cell r="F237">
            <v>0</v>
          </cell>
          <cell r="N237" t="str">
            <v/>
          </cell>
        </row>
        <row r="238">
          <cell r="E238">
            <v>0</v>
          </cell>
          <cell r="F238">
            <v>0</v>
          </cell>
          <cell r="N238" t="str">
            <v/>
          </cell>
        </row>
        <row r="239">
          <cell r="E239">
            <v>0</v>
          </cell>
          <cell r="F239">
            <v>0</v>
          </cell>
          <cell r="N239" t="str">
            <v/>
          </cell>
        </row>
        <row r="240">
          <cell r="E240">
            <v>0</v>
          </cell>
          <cell r="F240">
            <v>0</v>
          </cell>
          <cell r="N240" t="str">
            <v/>
          </cell>
        </row>
        <row r="241">
          <cell r="E241">
            <v>0</v>
          </cell>
          <cell r="F241">
            <v>0</v>
          </cell>
          <cell r="N241" t="str">
            <v/>
          </cell>
        </row>
        <row r="242">
          <cell r="E242">
            <v>0</v>
          </cell>
          <cell r="F242">
            <v>0</v>
          </cell>
          <cell r="N242" t="str">
            <v/>
          </cell>
        </row>
        <row r="243">
          <cell r="E243">
            <v>0</v>
          </cell>
          <cell r="F243">
            <v>0</v>
          </cell>
          <cell r="N243" t="str">
            <v/>
          </cell>
        </row>
        <row r="244">
          <cell r="E244">
            <v>0</v>
          </cell>
          <cell r="F244">
            <v>0</v>
          </cell>
          <cell r="N244" t="str">
            <v/>
          </cell>
        </row>
        <row r="245">
          <cell r="E245">
            <v>0</v>
          </cell>
          <cell r="F245">
            <v>0</v>
          </cell>
          <cell r="N245" t="str">
            <v/>
          </cell>
        </row>
        <row r="246">
          <cell r="E246">
            <v>0</v>
          </cell>
          <cell r="F246">
            <v>0</v>
          </cell>
          <cell r="N246" t="str">
            <v/>
          </cell>
        </row>
        <row r="247">
          <cell r="E247">
            <v>0</v>
          </cell>
          <cell r="F247">
            <v>0</v>
          </cell>
          <cell r="N247" t="str">
            <v/>
          </cell>
        </row>
        <row r="248">
          <cell r="E248">
            <v>0</v>
          </cell>
          <cell r="F248">
            <v>0</v>
          </cell>
          <cell r="N248" t="str">
            <v/>
          </cell>
        </row>
        <row r="249">
          <cell r="E249">
            <v>0</v>
          </cell>
          <cell r="F249">
            <v>0</v>
          </cell>
          <cell r="N249" t="str">
            <v/>
          </cell>
        </row>
        <row r="250">
          <cell r="E250">
            <v>0</v>
          </cell>
          <cell r="F250">
            <v>0</v>
          </cell>
          <cell r="N250" t="str">
            <v/>
          </cell>
        </row>
        <row r="251">
          <cell r="E251">
            <v>0</v>
          </cell>
          <cell r="F251">
            <v>0</v>
          </cell>
          <cell r="N251" t="str">
            <v/>
          </cell>
        </row>
        <row r="252">
          <cell r="E252">
            <v>0</v>
          </cell>
          <cell r="F252">
            <v>0</v>
          </cell>
          <cell r="N252" t="str">
            <v/>
          </cell>
        </row>
        <row r="253">
          <cell r="E253">
            <v>0</v>
          </cell>
          <cell r="F253">
            <v>0</v>
          </cell>
          <cell r="N253" t="str">
            <v/>
          </cell>
        </row>
        <row r="254">
          <cell r="E254">
            <v>0</v>
          </cell>
          <cell r="F254">
            <v>0</v>
          </cell>
          <cell r="N254" t="str">
            <v/>
          </cell>
        </row>
        <row r="255">
          <cell r="E255">
            <v>0</v>
          </cell>
          <cell r="F255">
            <v>0</v>
          </cell>
          <cell r="N255" t="str">
            <v/>
          </cell>
        </row>
        <row r="256">
          <cell r="E256">
            <v>0</v>
          </cell>
          <cell r="F256">
            <v>0</v>
          </cell>
          <cell r="N256" t="str">
            <v/>
          </cell>
        </row>
        <row r="257">
          <cell r="E257">
            <v>0</v>
          </cell>
          <cell r="F257">
            <v>0</v>
          </cell>
          <cell r="N257" t="str">
            <v/>
          </cell>
        </row>
        <row r="258">
          <cell r="E258">
            <v>0</v>
          </cell>
          <cell r="F258">
            <v>0</v>
          </cell>
          <cell r="N258" t="str">
            <v/>
          </cell>
        </row>
        <row r="259">
          <cell r="E259">
            <v>0</v>
          </cell>
          <cell r="F259">
            <v>0</v>
          </cell>
          <cell r="N259" t="str">
            <v/>
          </cell>
        </row>
        <row r="260">
          <cell r="E260">
            <v>0</v>
          </cell>
          <cell r="F260">
            <v>0</v>
          </cell>
          <cell r="N260" t="str">
            <v/>
          </cell>
        </row>
        <row r="261">
          <cell r="E261">
            <v>0</v>
          </cell>
          <cell r="F261">
            <v>0</v>
          </cell>
          <cell r="N261" t="str">
            <v/>
          </cell>
        </row>
        <row r="262">
          <cell r="E262">
            <v>0</v>
          </cell>
          <cell r="F262">
            <v>0</v>
          </cell>
          <cell r="N262" t="str">
            <v/>
          </cell>
        </row>
        <row r="263">
          <cell r="E263">
            <v>0</v>
          </cell>
          <cell r="F263">
            <v>0</v>
          </cell>
          <cell r="N263" t="str">
            <v/>
          </cell>
        </row>
        <row r="264">
          <cell r="E264">
            <v>0</v>
          </cell>
          <cell r="F264">
            <v>0</v>
          </cell>
          <cell r="N264" t="str">
            <v/>
          </cell>
        </row>
        <row r="265">
          <cell r="E265">
            <v>0</v>
          </cell>
          <cell r="F265">
            <v>0</v>
          </cell>
          <cell r="N265" t="str">
            <v/>
          </cell>
        </row>
        <row r="266">
          <cell r="E266">
            <v>0</v>
          </cell>
          <cell r="F266">
            <v>0</v>
          </cell>
          <cell r="N266" t="str">
            <v/>
          </cell>
        </row>
        <row r="267">
          <cell r="E267">
            <v>0</v>
          </cell>
          <cell r="F267">
            <v>0</v>
          </cell>
          <cell r="N267" t="str">
            <v/>
          </cell>
        </row>
        <row r="268">
          <cell r="E268">
            <v>0</v>
          </cell>
          <cell r="F268">
            <v>0</v>
          </cell>
          <cell r="N268" t="str">
            <v/>
          </cell>
        </row>
        <row r="269">
          <cell r="E269">
            <v>0</v>
          </cell>
          <cell r="F269">
            <v>0</v>
          </cell>
          <cell r="N269" t="str">
            <v/>
          </cell>
        </row>
        <row r="270">
          <cell r="E270">
            <v>0</v>
          </cell>
          <cell r="F270">
            <v>0</v>
          </cell>
          <cell r="N270" t="str">
            <v/>
          </cell>
        </row>
        <row r="271">
          <cell r="E271">
            <v>0</v>
          </cell>
          <cell r="F271">
            <v>0</v>
          </cell>
          <cell r="N271" t="str">
            <v/>
          </cell>
        </row>
        <row r="272">
          <cell r="E272">
            <v>0</v>
          </cell>
          <cell r="F272">
            <v>0</v>
          </cell>
          <cell r="N272" t="str">
            <v/>
          </cell>
        </row>
        <row r="273">
          <cell r="E273">
            <v>0</v>
          </cell>
          <cell r="F273">
            <v>0</v>
          </cell>
          <cell r="N273" t="str">
            <v/>
          </cell>
        </row>
        <row r="274">
          <cell r="E274">
            <v>0</v>
          </cell>
          <cell r="F274">
            <v>0</v>
          </cell>
          <cell r="N274" t="str">
            <v/>
          </cell>
        </row>
        <row r="275">
          <cell r="E275">
            <v>0</v>
          </cell>
          <cell r="F275">
            <v>0</v>
          </cell>
          <cell r="N275" t="str">
            <v/>
          </cell>
        </row>
        <row r="276">
          <cell r="E276">
            <v>0</v>
          </cell>
          <cell r="F276">
            <v>0</v>
          </cell>
          <cell r="N276" t="str">
            <v/>
          </cell>
        </row>
        <row r="277">
          <cell r="E277">
            <v>0</v>
          </cell>
          <cell r="F277">
            <v>0</v>
          </cell>
          <cell r="N277" t="str">
            <v/>
          </cell>
        </row>
        <row r="278">
          <cell r="E278">
            <v>0</v>
          </cell>
          <cell r="F278">
            <v>0</v>
          </cell>
          <cell r="N278" t="str">
            <v/>
          </cell>
        </row>
        <row r="279">
          <cell r="E279">
            <v>0</v>
          </cell>
          <cell r="F279">
            <v>0</v>
          </cell>
          <cell r="N279" t="str">
            <v/>
          </cell>
        </row>
        <row r="280">
          <cell r="E280">
            <v>0</v>
          </cell>
          <cell r="F280">
            <v>0</v>
          </cell>
          <cell r="N280" t="str">
            <v/>
          </cell>
        </row>
        <row r="281">
          <cell r="E281">
            <v>0</v>
          </cell>
          <cell r="F281">
            <v>0</v>
          </cell>
          <cell r="N281" t="str">
            <v/>
          </cell>
        </row>
        <row r="282">
          <cell r="E282">
            <v>0</v>
          </cell>
          <cell r="F282">
            <v>0</v>
          </cell>
          <cell r="N282" t="str">
            <v/>
          </cell>
        </row>
        <row r="283">
          <cell r="E283">
            <v>0</v>
          </cell>
          <cell r="F283">
            <v>0</v>
          </cell>
          <cell r="N283" t="str">
            <v/>
          </cell>
        </row>
        <row r="284">
          <cell r="E284">
            <v>0</v>
          </cell>
          <cell r="F284">
            <v>0</v>
          </cell>
          <cell r="N284" t="str">
            <v/>
          </cell>
        </row>
        <row r="285">
          <cell r="E285">
            <v>0</v>
          </cell>
          <cell r="F285">
            <v>0</v>
          </cell>
          <cell r="N285" t="str">
            <v/>
          </cell>
        </row>
        <row r="286">
          <cell r="E286">
            <v>0</v>
          </cell>
          <cell r="F286">
            <v>0</v>
          </cell>
          <cell r="N286" t="str">
            <v/>
          </cell>
        </row>
        <row r="287">
          <cell r="E287">
            <v>0</v>
          </cell>
          <cell r="F287">
            <v>0</v>
          </cell>
          <cell r="N287" t="str">
            <v/>
          </cell>
        </row>
        <row r="288">
          <cell r="E288">
            <v>0</v>
          </cell>
          <cell r="F288">
            <v>0</v>
          </cell>
          <cell r="N288" t="str">
            <v/>
          </cell>
        </row>
        <row r="289">
          <cell r="E289">
            <v>0</v>
          </cell>
          <cell r="F289">
            <v>0</v>
          </cell>
          <cell r="N289" t="str">
            <v/>
          </cell>
        </row>
        <row r="290">
          <cell r="E290">
            <v>0</v>
          </cell>
          <cell r="F290">
            <v>0</v>
          </cell>
          <cell r="N290" t="str">
            <v/>
          </cell>
        </row>
        <row r="291">
          <cell r="E291">
            <v>0</v>
          </cell>
          <cell r="F291">
            <v>0</v>
          </cell>
          <cell r="N291" t="str">
            <v/>
          </cell>
        </row>
        <row r="292">
          <cell r="E292">
            <v>0</v>
          </cell>
          <cell r="F292">
            <v>0</v>
          </cell>
          <cell r="N292" t="str">
            <v/>
          </cell>
        </row>
        <row r="293">
          <cell r="E293">
            <v>0</v>
          </cell>
          <cell r="F293">
            <v>0</v>
          </cell>
          <cell r="N293" t="str">
            <v/>
          </cell>
        </row>
        <row r="294">
          <cell r="E294">
            <v>0</v>
          </cell>
          <cell r="F294">
            <v>0</v>
          </cell>
          <cell r="N294" t="str">
            <v/>
          </cell>
        </row>
        <row r="295">
          <cell r="E295">
            <v>0</v>
          </cell>
          <cell r="F295">
            <v>0</v>
          </cell>
          <cell r="N295" t="str">
            <v/>
          </cell>
        </row>
        <row r="296">
          <cell r="E296">
            <v>0</v>
          </cell>
          <cell r="F296">
            <v>0</v>
          </cell>
          <cell r="N296" t="str">
            <v/>
          </cell>
        </row>
        <row r="297">
          <cell r="E297">
            <v>0</v>
          </cell>
          <cell r="F297">
            <v>0</v>
          </cell>
          <cell r="N297" t="str">
            <v/>
          </cell>
        </row>
        <row r="298">
          <cell r="E298">
            <v>0</v>
          </cell>
          <cell r="F298">
            <v>0</v>
          </cell>
          <cell r="N298" t="str">
            <v/>
          </cell>
        </row>
        <row r="299">
          <cell r="E299">
            <v>0</v>
          </cell>
          <cell r="F299">
            <v>0</v>
          </cell>
          <cell r="N299" t="str">
            <v/>
          </cell>
        </row>
        <row r="300">
          <cell r="E300">
            <v>0</v>
          </cell>
          <cell r="F300">
            <v>0</v>
          </cell>
          <cell r="N300" t="str">
            <v/>
          </cell>
        </row>
        <row r="301">
          <cell r="E301">
            <v>0</v>
          </cell>
          <cell r="F301">
            <v>0</v>
          </cell>
          <cell r="N301" t="str">
            <v/>
          </cell>
        </row>
        <row r="302">
          <cell r="E302">
            <v>0</v>
          </cell>
          <cell r="F302">
            <v>0</v>
          </cell>
          <cell r="N302" t="str">
            <v/>
          </cell>
        </row>
        <row r="303">
          <cell r="E303">
            <v>0</v>
          </cell>
          <cell r="F303">
            <v>0</v>
          </cell>
          <cell r="N303" t="str">
            <v/>
          </cell>
        </row>
        <row r="304">
          <cell r="E304">
            <v>0</v>
          </cell>
          <cell r="F304">
            <v>0</v>
          </cell>
          <cell r="N304" t="str">
            <v/>
          </cell>
        </row>
        <row r="305">
          <cell r="E305">
            <v>0</v>
          </cell>
          <cell r="F305">
            <v>0</v>
          </cell>
          <cell r="N305" t="str">
            <v/>
          </cell>
        </row>
        <row r="306">
          <cell r="E306">
            <v>0</v>
          </cell>
          <cell r="F306">
            <v>0</v>
          </cell>
          <cell r="N306" t="str">
            <v/>
          </cell>
        </row>
        <row r="307">
          <cell r="E307">
            <v>0</v>
          </cell>
          <cell r="F307">
            <v>0</v>
          </cell>
          <cell r="N307" t="str">
            <v/>
          </cell>
        </row>
        <row r="308">
          <cell r="E308">
            <v>0</v>
          </cell>
          <cell r="F308">
            <v>0</v>
          </cell>
          <cell r="N308" t="str">
            <v/>
          </cell>
        </row>
        <row r="309">
          <cell r="E309">
            <v>0</v>
          </cell>
          <cell r="F309">
            <v>0</v>
          </cell>
          <cell r="N309" t="str">
            <v/>
          </cell>
        </row>
        <row r="310">
          <cell r="E310">
            <v>0</v>
          </cell>
          <cell r="F310">
            <v>0</v>
          </cell>
          <cell r="N310" t="str">
            <v/>
          </cell>
        </row>
        <row r="311">
          <cell r="E311">
            <v>0</v>
          </cell>
          <cell r="F311">
            <v>0</v>
          </cell>
          <cell r="N311" t="str">
            <v/>
          </cell>
        </row>
        <row r="312">
          <cell r="E312">
            <v>0</v>
          </cell>
          <cell r="F312">
            <v>0</v>
          </cell>
          <cell r="N312" t="str">
            <v/>
          </cell>
        </row>
        <row r="313">
          <cell r="E313">
            <v>0</v>
          </cell>
          <cell r="F313">
            <v>0</v>
          </cell>
          <cell r="N313" t="str">
            <v/>
          </cell>
        </row>
        <row r="314">
          <cell r="E314">
            <v>0</v>
          </cell>
          <cell r="F314">
            <v>0</v>
          </cell>
          <cell r="N314" t="str">
            <v/>
          </cell>
        </row>
        <row r="315">
          <cell r="E315">
            <v>0</v>
          </cell>
          <cell r="F315">
            <v>0</v>
          </cell>
          <cell r="N315" t="str">
            <v/>
          </cell>
        </row>
        <row r="316">
          <cell r="E316">
            <v>0</v>
          </cell>
          <cell r="F316">
            <v>0</v>
          </cell>
          <cell r="N316" t="str">
            <v/>
          </cell>
        </row>
        <row r="317">
          <cell r="E317">
            <v>0</v>
          </cell>
          <cell r="F317">
            <v>0</v>
          </cell>
          <cell r="N317" t="str">
            <v/>
          </cell>
        </row>
        <row r="318">
          <cell r="E318">
            <v>0</v>
          </cell>
          <cell r="F318">
            <v>0</v>
          </cell>
          <cell r="N318" t="str">
            <v/>
          </cell>
        </row>
        <row r="319">
          <cell r="E319">
            <v>0</v>
          </cell>
          <cell r="F319">
            <v>0</v>
          </cell>
          <cell r="N319" t="str">
            <v/>
          </cell>
        </row>
        <row r="320">
          <cell r="E320">
            <v>0</v>
          </cell>
          <cell r="F320">
            <v>0</v>
          </cell>
          <cell r="N320" t="str">
            <v/>
          </cell>
        </row>
        <row r="321">
          <cell r="E321">
            <v>0</v>
          </cell>
          <cell r="F321">
            <v>0</v>
          </cell>
          <cell r="N321" t="str">
            <v/>
          </cell>
        </row>
        <row r="322">
          <cell r="E322">
            <v>0</v>
          </cell>
          <cell r="F322">
            <v>0</v>
          </cell>
          <cell r="N322" t="str">
            <v/>
          </cell>
        </row>
        <row r="323">
          <cell r="E323">
            <v>0</v>
          </cell>
          <cell r="F323">
            <v>0</v>
          </cell>
          <cell r="N323" t="str">
            <v/>
          </cell>
        </row>
        <row r="324">
          <cell r="E324">
            <v>0</v>
          </cell>
          <cell r="F324">
            <v>0</v>
          </cell>
          <cell r="N324" t="str">
            <v/>
          </cell>
        </row>
        <row r="325">
          <cell r="E325">
            <v>0</v>
          </cell>
          <cell r="F325">
            <v>0</v>
          </cell>
          <cell r="N325" t="str">
            <v/>
          </cell>
        </row>
        <row r="326">
          <cell r="E326">
            <v>0</v>
          </cell>
          <cell r="F326">
            <v>0</v>
          </cell>
          <cell r="N326" t="str">
            <v/>
          </cell>
        </row>
        <row r="327">
          <cell r="E327">
            <v>0</v>
          </cell>
          <cell r="F327">
            <v>0</v>
          </cell>
          <cell r="N327" t="str">
            <v/>
          </cell>
        </row>
        <row r="328">
          <cell r="E328">
            <v>0</v>
          </cell>
          <cell r="F328">
            <v>0</v>
          </cell>
          <cell r="N328" t="str">
            <v/>
          </cell>
        </row>
        <row r="329">
          <cell r="E329">
            <v>0</v>
          </cell>
          <cell r="F329">
            <v>0</v>
          </cell>
          <cell r="N329" t="str">
            <v/>
          </cell>
        </row>
        <row r="330">
          <cell r="E330">
            <v>0</v>
          </cell>
          <cell r="F330">
            <v>0</v>
          </cell>
          <cell r="N330" t="str">
            <v/>
          </cell>
        </row>
        <row r="331">
          <cell r="E331">
            <v>0</v>
          </cell>
          <cell r="F331">
            <v>0</v>
          </cell>
          <cell r="N331" t="str">
            <v/>
          </cell>
        </row>
        <row r="332">
          <cell r="E332">
            <v>0</v>
          </cell>
          <cell r="F332">
            <v>0</v>
          </cell>
          <cell r="N332" t="str">
            <v/>
          </cell>
        </row>
        <row r="333">
          <cell r="E333">
            <v>0</v>
          </cell>
          <cell r="F333">
            <v>0</v>
          </cell>
          <cell r="N333" t="str">
            <v/>
          </cell>
        </row>
        <row r="334">
          <cell r="E334">
            <v>0</v>
          </cell>
          <cell r="F334">
            <v>0</v>
          </cell>
          <cell r="N334" t="str">
            <v/>
          </cell>
        </row>
        <row r="335">
          <cell r="E335">
            <v>0</v>
          </cell>
          <cell r="F335">
            <v>0</v>
          </cell>
          <cell r="N335" t="str">
            <v/>
          </cell>
        </row>
        <row r="336">
          <cell r="E336">
            <v>0</v>
          </cell>
          <cell r="F336">
            <v>0</v>
          </cell>
          <cell r="N336" t="str">
            <v/>
          </cell>
        </row>
        <row r="337">
          <cell r="E337">
            <v>0</v>
          </cell>
          <cell r="F337">
            <v>0</v>
          </cell>
          <cell r="N337" t="str">
            <v/>
          </cell>
        </row>
        <row r="338">
          <cell r="E338">
            <v>0</v>
          </cell>
          <cell r="F338">
            <v>0</v>
          </cell>
          <cell r="N338" t="str">
            <v/>
          </cell>
        </row>
        <row r="339">
          <cell r="E339">
            <v>0</v>
          </cell>
          <cell r="F339">
            <v>0</v>
          </cell>
          <cell r="N339" t="str">
            <v/>
          </cell>
        </row>
        <row r="340">
          <cell r="E340">
            <v>0</v>
          </cell>
          <cell r="F340">
            <v>0</v>
          </cell>
          <cell r="N340" t="str">
            <v/>
          </cell>
        </row>
        <row r="341">
          <cell r="E341">
            <v>0</v>
          </cell>
          <cell r="F341">
            <v>0</v>
          </cell>
          <cell r="N341" t="str">
            <v/>
          </cell>
        </row>
        <row r="342">
          <cell r="E342">
            <v>0</v>
          </cell>
          <cell r="F342">
            <v>0</v>
          </cell>
          <cell r="N342" t="str">
            <v/>
          </cell>
        </row>
        <row r="343">
          <cell r="E343">
            <v>0</v>
          </cell>
          <cell r="F343">
            <v>0</v>
          </cell>
          <cell r="N343" t="str">
            <v/>
          </cell>
        </row>
        <row r="344">
          <cell r="E344">
            <v>0</v>
          </cell>
          <cell r="F344">
            <v>0</v>
          </cell>
          <cell r="N344" t="str">
            <v/>
          </cell>
        </row>
        <row r="345">
          <cell r="E345">
            <v>0</v>
          </cell>
          <cell r="F345">
            <v>0</v>
          </cell>
          <cell r="N345" t="str">
            <v/>
          </cell>
        </row>
        <row r="346">
          <cell r="E346">
            <v>0</v>
          </cell>
          <cell r="F346">
            <v>0</v>
          </cell>
          <cell r="N346" t="str">
            <v/>
          </cell>
        </row>
        <row r="347">
          <cell r="E347">
            <v>0</v>
          </cell>
          <cell r="F347">
            <v>0</v>
          </cell>
          <cell r="N347" t="str">
            <v/>
          </cell>
        </row>
        <row r="348">
          <cell r="E348">
            <v>0</v>
          </cell>
          <cell r="F348">
            <v>0</v>
          </cell>
          <cell r="N348" t="str">
            <v/>
          </cell>
        </row>
        <row r="349">
          <cell r="E349">
            <v>0</v>
          </cell>
          <cell r="F349">
            <v>0</v>
          </cell>
          <cell r="N349" t="str">
            <v/>
          </cell>
        </row>
        <row r="350">
          <cell r="E350">
            <v>0</v>
          </cell>
          <cell r="F350">
            <v>0</v>
          </cell>
          <cell r="N350" t="str">
            <v/>
          </cell>
        </row>
        <row r="351">
          <cell r="E351">
            <v>0</v>
          </cell>
          <cell r="F351">
            <v>0</v>
          </cell>
          <cell r="N351" t="str">
            <v/>
          </cell>
        </row>
        <row r="352">
          <cell r="E352">
            <v>0</v>
          </cell>
          <cell r="F352">
            <v>0</v>
          </cell>
          <cell r="N352" t="str">
            <v/>
          </cell>
        </row>
        <row r="353">
          <cell r="E353">
            <v>0</v>
          </cell>
          <cell r="F353">
            <v>0</v>
          </cell>
          <cell r="N353" t="str">
            <v/>
          </cell>
        </row>
        <row r="354">
          <cell r="E354">
            <v>0</v>
          </cell>
          <cell r="F354">
            <v>0</v>
          </cell>
          <cell r="N354" t="str">
            <v/>
          </cell>
        </row>
        <row r="355">
          <cell r="E355">
            <v>0</v>
          </cell>
          <cell r="F355">
            <v>0</v>
          </cell>
          <cell r="N355" t="str">
            <v/>
          </cell>
        </row>
        <row r="356">
          <cell r="E356">
            <v>0</v>
          </cell>
          <cell r="F356">
            <v>0</v>
          </cell>
          <cell r="N356" t="str">
            <v/>
          </cell>
        </row>
        <row r="357">
          <cell r="E357">
            <v>0</v>
          </cell>
          <cell r="F357">
            <v>0</v>
          </cell>
          <cell r="N357" t="str">
            <v/>
          </cell>
        </row>
        <row r="358">
          <cell r="E358">
            <v>0</v>
          </cell>
          <cell r="F358">
            <v>0</v>
          </cell>
          <cell r="N358" t="str">
            <v/>
          </cell>
        </row>
        <row r="359">
          <cell r="E359">
            <v>0</v>
          </cell>
          <cell r="F359">
            <v>0</v>
          </cell>
          <cell r="N359" t="str">
            <v/>
          </cell>
        </row>
        <row r="360">
          <cell r="E360">
            <v>0</v>
          </cell>
          <cell r="F360">
            <v>0</v>
          </cell>
          <cell r="N360" t="str">
            <v/>
          </cell>
        </row>
        <row r="361">
          <cell r="E361">
            <v>0</v>
          </cell>
          <cell r="F361">
            <v>0</v>
          </cell>
          <cell r="N361" t="str">
            <v/>
          </cell>
        </row>
        <row r="362">
          <cell r="E362">
            <v>0</v>
          </cell>
          <cell r="F362">
            <v>0</v>
          </cell>
          <cell r="N362" t="str">
            <v/>
          </cell>
        </row>
        <row r="363">
          <cell r="E363">
            <v>0</v>
          </cell>
          <cell r="F363">
            <v>0</v>
          </cell>
          <cell r="N363" t="str">
            <v/>
          </cell>
        </row>
        <row r="364">
          <cell r="E364">
            <v>0</v>
          </cell>
          <cell r="F364">
            <v>0</v>
          </cell>
          <cell r="N364" t="str">
            <v/>
          </cell>
        </row>
        <row r="365">
          <cell r="E365">
            <v>0</v>
          </cell>
          <cell r="F365">
            <v>0</v>
          </cell>
          <cell r="N365" t="str">
            <v/>
          </cell>
        </row>
        <row r="366">
          <cell r="E366">
            <v>0</v>
          </cell>
          <cell r="F366">
            <v>0</v>
          </cell>
          <cell r="N366" t="str">
            <v/>
          </cell>
        </row>
        <row r="367">
          <cell r="E367">
            <v>0</v>
          </cell>
          <cell r="F367">
            <v>0</v>
          </cell>
          <cell r="N367" t="str">
            <v/>
          </cell>
        </row>
        <row r="368">
          <cell r="E368">
            <v>0</v>
          </cell>
          <cell r="F368">
            <v>0</v>
          </cell>
          <cell r="N368" t="str">
            <v/>
          </cell>
        </row>
        <row r="369">
          <cell r="E369">
            <v>0</v>
          </cell>
          <cell r="F369">
            <v>0</v>
          </cell>
          <cell r="N369" t="str">
            <v/>
          </cell>
        </row>
        <row r="370">
          <cell r="E370">
            <v>0</v>
          </cell>
          <cell r="F370">
            <v>0</v>
          </cell>
          <cell r="N370" t="str">
            <v/>
          </cell>
        </row>
        <row r="371">
          <cell r="E371">
            <v>0</v>
          </cell>
          <cell r="F371">
            <v>0</v>
          </cell>
          <cell r="N371" t="str">
            <v/>
          </cell>
        </row>
        <row r="372">
          <cell r="E372">
            <v>0</v>
          </cell>
          <cell r="F372">
            <v>0</v>
          </cell>
          <cell r="N372" t="str">
            <v/>
          </cell>
        </row>
        <row r="373">
          <cell r="E373">
            <v>0</v>
          </cell>
          <cell r="F373">
            <v>0</v>
          </cell>
          <cell r="N373" t="str">
            <v/>
          </cell>
        </row>
        <row r="374">
          <cell r="E374">
            <v>0</v>
          </cell>
          <cell r="F374">
            <v>0</v>
          </cell>
          <cell r="N374" t="str">
            <v/>
          </cell>
        </row>
        <row r="375">
          <cell r="E375">
            <v>0</v>
          </cell>
          <cell r="F375">
            <v>0</v>
          </cell>
          <cell r="N375" t="str">
            <v/>
          </cell>
        </row>
        <row r="376">
          <cell r="E376">
            <v>0</v>
          </cell>
          <cell r="F376">
            <v>0</v>
          </cell>
          <cell r="N376" t="str">
            <v/>
          </cell>
        </row>
        <row r="377">
          <cell r="E377">
            <v>0</v>
          </cell>
          <cell r="F377">
            <v>0</v>
          </cell>
          <cell r="N377" t="str">
            <v/>
          </cell>
        </row>
        <row r="378">
          <cell r="E378">
            <v>0</v>
          </cell>
          <cell r="F378">
            <v>0</v>
          </cell>
          <cell r="N378" t="str">
            <v/>
          </cell>
        </row>
        <row r="379">
          <cell r="E379">
            <v>0</v>
          </cell>
          <cell r="F379">
            <v>0</v>
          </cell>
          <cell r="N379" t="str">
            <v/>
          </cell>
        </row>
        <row r="380">
          <cell r="E380">
            <v>0</v>
          </cell>
          <cell r="F380">
            <v>0</v>
          </cell>
          <cell r="N380" t="str">
            <v/>
          </cell>
        </row>
        <row r="381">
          <cell r="E381">
            <v>0</v>
          </cell>
          <cell r="F381">
            <v>0</v>
          </cell>
          <cell r="N381" t="str">
            <v/>
          </cell>
        </row>
        <row r="382">
          <cell r="E382">
            <v>0</v>
          </cell>
          <cell r="F382">
            <v>0</v>
          </cell>
          <cell r="N382" t="str">
            <v/>
          </cell>
        </row>
        <row r="383">
          <cell r="E383">
            <v>0</v>
          </cell>
          <cell r="F383">
            <v>0</v>
          </cell>
          <cell r="N383" t="str">
            <v/>
          </cell>
        </row>
        <row r="384">
          <cell r="E384">
            <v>0</v>
          </cell>
          <cell r="F384">
            <v>0</v>
          </cell>
          <cell r="N384" t="str">
            <v/>
          </cell>
        </row>
        <row r="385">
          <cell r="E385">
            <v>0</v>
          </cell>
          <cell r="F385">
            <v>0</v>
          </cell>
          <cell r="N385" t="str">
            <v/>
          </cell>
        </row>
        <row r="386">
          <cell r="E386">
            <v>0</v>
          </cell>
          <cell r="F386">
            <v>0</v>
          </cell>
          <cell r="N386" t="str">
            <v/>
          </cell>
        </row>
        <row r="387">
          <cell r="E387">
            <v>0</v>
          </cell>
          <cell r="F387">
            <v>0</v>
          </cell>
          <cell r="N387" t="str">
            <v/>
          </cell>
        </row>
        <row r="388">
          <cell r="E388">
            <v>0</v>
          </cell>
          <cell r="F388">
            <v>0</v>
          </cell>
          <cell r="N388" t="str">
            <v/>
          </cell>
        </row>
        <row r="389">
          <cell r="E389">
            <v>0</v>
          </cell>
          <cell r="F389">
            <v>0</v>
          </cell>
          <cell r="N389" t="str">
            <v/>
          </cell>
        </row>
        <row r="390">
          <cell r="E390">
            <v>0</v>
          </cell>
          <cell r="F390">
            <v>0</v>
          </cell>
          <cell r="N390" t="str">
            <v/>
          </cell>
        </row>
        <row r="391">
          <cell r="E391">
            <v>0</v>
          </cell>
          <cell r="F391">
            <v>0</v>
          </cell>
          <cell r="N391" t="str">
            <v/>
          </cell>
        </row>
        <row r="392">
          <cell r="E392">
            <v>0</v>
          </cell>
          <cell r="F392">
            <v>0</v>
          </cell>
          <cell r="N392" t="str">
            <v/>
          </cell>
        </row>
        <row r="393">
          <cell r="E393">
            <v>0</v>
          </cell>
          <cell r="F393">
            <v>0</v>
          </cell>
          <cell r="N393" t="str">
            <v/>
          </cell>
        </row>
        <row r="394">
          <cell r="E394">
            <v>0</v>
          </cell>
          <cell r="F394">
            <v>0</v>
          </cell>
          <cell r="N394" t="str">
            <v/>
          </cell>
        </row>
        <row r="395">
          <cell r="E395">
            <v>0</v>
          </cell>
          <cell r="F395">
            <v>0</v>
          </cell>
          <cell r="N395" t="str">
            <v/>
          </cell>
        </row>
        <row r="396">
          <cell r="E396">
            <v>0</v>
          </cell>
          <cell r="F396">
            <v>0</v>
          </cell>
          <cell r="N396" t="str">
            <v/>
          </cell>
        </row>
        <row r="397">
          <cell r="E397">
            <v>0</v>
          </cell>
          <cell r="F397">
            <v>0</v>
          </cell>
          <cell r="N397" t="str">
            <v/>
          </cell>
        </row>
        <row r="398">
          <cell r="E398">
            <v>0</v>
          </cell>
          <cell r="F398">
            <v>0</v>
          </cell>
          <cell r="N398" t="str">
            <v/>
          </cell>
        </row>
        <row r="399">
          <cell r="E399">
            <v>0</v>
          </cell>
          <cell r="F399">
            <v>0</v>
          </cell>
          <cell r="N399" t="str">
            <v/>
          </cell>
        </row>
        <row r="400">
          <cell r="E400">
            <v>0</v>
          </cell>
          <cell r="F400">
            <v>0</v>
          </cell>
          <cell r="N400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130" zoomScaleNormal="130" workbookViewId="0">
      <selection activeCell="N10" sqref="N10"/>
    </sheetView>
  </sheetViews>
  <sheetFormatPr baseColWidth="10" defaultRowHeight="11.25" x14ac:dyDescent="0.2"/>
  <cols>
    <col min="1" max="1" width="6.7109375" style="1" customWidth="1"/>
    <col min="2" max="2" width="8.7109375" style="1" customWidth="1"/>
    <col min="3" max="7" width="7.7109375" style="1" customWidth="1"/>
    <col min="8" max="8" width="8.140625" style="1" customWidth="1"/>
    <col min="9" max="13" width="7.7109375" style="1" customWidth="1"/>
    <col min="14" max="14" width="8.28515625" style="1" customWidth="1"/>
    <col min="15" max="15" width="8.5703125" style="4" customWidth="1"/>
    <col min="16" max="16" width="9.42578125" style="1" customWidth="1"/>
    <col min="17" max="17" width="3.28515625" style="1" customWidth="1"/>
    <col min="18" max="16384" width="11.42578125" style="1"/>
  </cols>
  <sheetData>
    <row r="1" spans="1:16" x14ac:dyDescent="0.2">
      <c r="A1" s="13">
        <v>2015</v>
      </c>
    </row>
    <row r="3" spans="1:16" x14ac:dyDescent="0.2">
      <c r="B3" s="6" t="s">
        <v>10</v>
      </c>
      <c r="E3" s="6" t="s">
        <v>2</v>
      </c>
      <c r="H3" s="6" t="s">
        <v>3</v>
      </c>
      <c r="K3" s="6" t="s">
        <v>4</v>
      </c>
    </row>
    <row r="4" spans="1:16" x14ac:dyDescent="0.2">
      <c r="B4" s="28" t="s">
        <v>0</v>
      </c>
      <c r="C4" s="29" t="s">
        <v>1</v>
      </c>
      <c r="D4" s="29" t="s">
        <v>14</v>
      </c>
      <c r="E4" s="28" t="s">
        <v>0</v>
      </c>
      <c r="F4" s="29" t="s">
        <v>1</v>
      </c>
      <c r="G4" s="29" t="s">
        <v>14</v>
      </c>
      <c r="H4" s="28" t="s">
        <v>0</v>
      </c>
      <c r="I4" s="29" t="s">
        <v>1</v>
      </c>
      <c r="J4" s="29" t="s">
        <v>14</v>
      </c>
      <c r="K4" s="28" t="s">
        <v>0</v>
      </c>
      <c r="L4" s="29" t="s">
        <v>1</v>
      </c>
      <c r="M4" s="29" t="s">
        <v>14</v>
      </c>
      <c r="O4" s="54" t="s">
        <v>13</v>
      </c>
      <c r="P4" s="55"/>
    </row>
    <row r="5" spans="1:16" x14ac:dyDescent="0.2">
      <c r="B5" s="6"/>
      <c r="E5" s="6"/>
      <c r="H5" s="6"/>
      <c r="K5" s="6"/>
      <c r="O5" s="7"/>
      <c r="P5" s="11"/>
    </row>
    <row r="6" spans="1:16" x14ac:dyDescent="0.2">
      <c r="A6" s="3" t="s">
        <v>6</v>
      </c>
      <c r="B6" s="14">
        <f>SUM(B7:B8)</f>
        <v>7725</v>
      </c>
      <c r="C6" s="15"/>
      <c r="D6" s="5"/>
      <c r="E6" s="19">
        <f>SUM(E7:E8)</f>
        <v>12525</v>
      </c>
      <c r="F6" s="20"/>
      <c r="G6" s="5"/>
      <c r="H6" s="19">
        <f>SUM(H7:H8)</f>
        <v>14193.48</v>
      </c>
      <c r="I6" s="20"/>
      <c r="J6" s="5"/>
      <c r="K6" s="8">
        <f>SUM(K7:K8)</f>
        <v>9765</v>
      </c>
      <c r="L6" s="5"/>
      <c r="M6" s="5"/>
      <c r="N6" s="30">
        <f>SUM(B6:K6)</f>
        <v>44208.479999999996</v>
      </c>
      <c r="O6" s="7"/>
      <c r="P6" s="11"/>
    </row>
    <row r="7" spans="1:16" x14ac:dyDescent="0.2">
      <c r="A7" s="2" t="s">
        <v>5</v>
      </c>
      <c r="B7" s="16">
        <f>SUMPRODUCT(([1]INGRESOS!$E$2:$E$23="KONE ELEVADORES, S.A.")*([1]INGRESOS!$F$2:$F$23)*([1]INGRESOS!$N$2:$N$23=1))</f>
        <v>5300</v>
      </c>
      <c r="C7" s="17">
        <f>$B$30*B23</f>
        <v>6611.0310284361731</v>
      </c>
      <c r="D7" s="27">
        <f>IF(B7,B7/C7,0)</f>
        <v>0.8016903834217376</v>
      </c>
      <c r="E7" s="16">
        <f>SUMPRODUCT(([1]INGRESOS!$E$2:$E$23="KONE ELEVADORES, S.A.")*([1]INGRESOS!$F$2:$F$23)*([1]INGRESOS!$N$2:$N$23=2))</f>
        <v>11340</v>
      </c>
      <c r="F7" s="17">
        <f>$B$30*C23</f>
        <v>10718.856133483894</v>
      </c>
      <c r="G7" s="27">
        <f>IF(E7,E7/F7,0)</f>
        <v>1.0579487082185717</v>
      </c>
      <c r="H7" s="16">
        <f>SUMPRODUCT(([1]INGRESOS!$E$2:$E$23="KONE ELEVADORES, S.A.")*([1]INGRESOS!$F$2:$F$23)*([1]INGRESOS!$N$2:$N$23=3))</f>
        <v>14193.48</v>
      </c>
      <c r="I7" s="17">
        <f>$B$30*D23</f>
        <v>12146.736139998478</v>
      </c>
      <c r="J7" s="27">
        <f>IF(H7,H7/I7,0)</f>
        <v>1.1685015494213062</v>
      </c>
      <c r="K7" s="16">
        <f>SUMPRODUCT(([1]INGRESOS!$E$2:$E$23="KONE ELEVADORES, S.A.")*([1]INGRESOS!$F$2:$F$23)*([1]INGRESOS!$N$2:$N$23=4))</f>
        <v>7000</v>
      </c>
      <c r="L7" s="17">
        <f>$B$30*E23</f>
        <v>8356.8566980814539</v>
      </c>
      <c r="M7" s="27">
        <f>IF(K7,K7/L7,0)</f>
        <v>0.83763551929842739</v>
      </c>
      <c r="N7" s="22">
        <f>B7+E7+H7+K7</f>
        <v>37833.479999999996</v>
      </c>
      <c r="O7" s="24">
        <f>B7+E7+H7+K7-C7-F7-I7-L7</f>
        <v>0</v>
      </c>
      <c r="P7" s="12">
        <f>(B7+E7+H7+K7)/B30</f>
        <v>1</v>
      </c>
    </row>
    <row r="8" spans="1:16" x14ac:dyDescent="0.2">
      <c r="A8" s="2" t="s">
        <v>7</v>
      </c>
      <c r="B8" s="16">
        <f>SUMPRODUCT(([1]INGRESOS!$E$2:$E$23&lt;&gt;"KONE ELEVADORES, S.A.")*([1]INGRESOS!$F$2:$F$23)*([1]INGRESOS!$N$2:$N$23=1))</f>
        <v>2425</v>
      </c>
      <c r="C8" s="17">
        <f>$B$31*B24</f>
        <v>2868.75</v>
      </c>
      <c r="D8" s="27">
        <f>IF(B8,B8/C8,0)</f>
        <v>0.84531590413943358</v>
      </c>
      <c r="E8" s="21">
        <f>SUMPRODUCT(([1]INGRESOS!$E$2:$E$23&lt;&gt;"KONE ELEVADORES, S.A.")*([1]INGRESOS!$F$2:$F$23)*([1]INGRESOS!$N$2:$N$23=2))</f>
        <v>1185</v>
      </c>
      <c r="F8" s="17">
        <f>$B$31*C24</f>
        <v>1402.5</v>
      </c>
      <c r="G8" s="27">
        <f>IF(E8,E8/F8,0)</f>
        <v>0.84491978609625673</v>
      </c>
      <c r="H8" s="21">
        <f>SUMPRODUCT(([1]INGRESOS!$E$2:$E$23&lt;&gt;"KONE ELEVADORES, S.A.")*([1]INGRESOS!$F$2:$F$23)*([1]INGRESOS!$N$2:$N$23=3))</f>
        <v>0</v>
      </c>
      <c r="I8" s="17">
        <f>$B$31*D24</f>
        <v>0</v>
      </c>
      <c r="J8" s="27">
        <f>IF(H8&lt;&gt;0,H8/I8,1)</f>
        <v>1</v>
      </c>
      <c r="K8" s="9">
        <f>SUMPRODUCT(([1]INGRESOS!$E$2:$E$23&lt;&gt;"KONE ELEVADORES, S.A.")*([1]INGRESOS!$F$2:$F$23)*([1]INGRESOS!$N$2:$N$23=4))</f>
        <v>2765</v>
      </c>
      <c r="L8" s="17">
        <f>$B$31*E24</f>
        <v>2103.75</v>
      </c>
      <c r="M8" s="27">
        <f>IF(K8,K8/L8,0)</f>
        <v>1.3143196672608437</v>
      </c>
      <c r="N8" s="22">
        <f>B8+E8+H8+K8</f>
        <v>6375</v>
      </c>
      <c r="O8" s="24">
        <f>B8+E8+H8+K8-C8-F8-I8-L8</f>
        <v>0</v>
      </c>
      <c r="P8" s="12">
        <f>(B8+E8+H8+K8)/B31</f>
        <v>1</v>
      </c>
    </row>
    <row r="9" spans="1:16" x14ac:dyDescent="0.2">
      <c r="B9" s="18"/>
      <c r="C9" s="17"/>
      <c r="D9" s="27"/>
      <c r="E9" s="23"/>
      <c r="F9" s="22"/>
      <c r="G9" s="27"/>
      <c r="H9" s="23"/>
      <c r="I9" s="22"/>
      <c r="J9" s="27"/>
      <c r="K9" s="10"/>
      <c r="L9" s="22"/>
      <c r="M9" s="27"/>
      <c r="N9" s="22"/>
      <c r="O9" s="7"/>
      <c r="P9" s="11"/>
    </row>
    <row r="10" spans="1:16" x14ac:dyDescent="0.2">
      <c r="A10" s="3" t="s">
        <v>8</v>
      </c>
      <c r="B10" s="14">
        <f>SUM(B11:B12)</f>
        <v>6920</v>
      </c>
      <c r="C10" s="15"/>
      <c r="D10" s="27"/>
      <c r="E10" s="19">
        <f>SUM(E11:E12)</f>
        <v>10195</v>
      </c>
      <c r="F10" s="20"/>
      <c r="G10" s="27"/>
      <c r="H10" s="19">
        <f>SUM(H11:H12)</f>
        <v>3350</v>
      </c>
      <c r="I10" s="20"/>
      <c r="J10" s="27"/>
      <c r="K10" s="8">
        <f>SUM(K11:K12)</f>
        <v>10849.21</v>
      </c>
      <c r="L10" s="20"/>
      <c r="M10" s="27"/>
      <c r="N10" s="30">
        <f>SUM(B10:K10)</f>
        <v>31314.21</v>
      </c>
      <c r="O10" s="7"/>
      <c r="P10" s="11"/>
    </row>
    <row r="11" spans="1:16" x14ac:dyDescent="0.2">
      <c r="A11" s="2" t="s">
        <v>9</v>
      </c>
      <c r="B11" s="16">
        <f>SUMPRODUCT(([2]INGRESOS!$E$2:$E$100="THE SEA WASP MKT S.L.")*([2]INGRESOS!$F$2:$F$100)*([2]INGRESOS!$N$2:$N$100=1))</f>
        <v>2550</v>
      </c>
      <c r="C11" s="17">
        <f>$B$32*B25</f>
        <v>2550</v>
      </c>
      <c r="D11" s="27">
        <f>IF(B11,B11/C11,0)</f>
        <v>1</v>
      </c>
      <c r="E11" s="21">
        <f>SUMPRODUCT(([2]INGRESOS!$E$2:$E$100="THE SEA WASP MKT S.L.")*([2]INGRESOS!$F$2:$F$100)*([2]INGRESOS!$N$2:$N$100=2))</f>
        <v>2550</v>
      </c>
      <c r="F11" s="17">
        <f>$B$32*C25</f>
        <v>2550</v>
      </c>
      <c r="G11" s="27">
        <f>IF(E11,E11/F11,0)</f>
        <v>1</v>
      </c>
      <c r="H11" s="21">
        <f>SUMPRODUCT(([2]INGRESOS!$E$2:$E$100="THE SEA WASP MKT S.L.")*([2]INGRESOS!$F$2:$F$100)*([2]INGRESOS!$N$2:$N$100=3))</f>
        <v>2550</v>
      </c>
      <c r="I11" s="17">
        <f>$B$32*D25</f>
        <v>2550</v>
      </c>
      <c r="J11" s="27">
        <f>IF(H11,H11/I11,0)</f>
        <v>1</v>
      </c>
      <c r="K11" s="9">
        <f>SUMPRODUCT(([2]INGRESOS!$E$2:$E$100="THE SEA WASP MKT S.L.")*([2]INGRESOS!$F$2:$F$100)*([2]INGRESOS!$N$2:$N$100=4))</f>
        <v>1700</v>
      </c>
      <c r="L11" s="17">
        <f>$B$32*E25</f>
        <v>2550</v>
      </c>
      <c r="M11" s="27">
        <f>IF(K11,K11/L11,0)</f>
        <v>0.66666666666666663</v>
      </c>
      <c r="N11" s="22">
        <f>B11+E11+H11+K11</f>
        <v>9350</v>
      </c>
      <c r="O11" s="24">
        <f>B11+E11+H11+K11-C11-F11-I11-L11</f>
        <v>-850</v>
      </c>
      <c r="P11" s="12">
        <f>(B11+E11+H11+K11)/B32</f>
        <v>0.91666666666666663</v>
      </c>
    </row>
    <row r="12" spans="1:16" x14ac:dyDescent="0.2">
      <c r="A12" s="2" t="s">
        <v>7</v>
      </c>
      <c r="B12" s="16">
        <f>SUMPRODUCT(([3]INGRESOS!$E$2:$E$100&lt;&gt;"THE SEA WASP MKT S.L.")*([3]INGRESOS!$F$2:$F$100)*([3]INGRESOS!$N$2:$N$100=1))-SUMPRODUCT(([3]INGRESOS!$E$2:$E$100="TRAZIA FORMACION Y GESTION, S.L.")*([3]INGRESOS!$F$2:$F$100)*([3]INGRESOS!$N$2:$N$100=1))</f>
        <v>4370</v>
      </c>
      <c r="C12" s="17">
        <f>$B$33*B26</f>
        <v>4485</v>
      </c>
      <c r="D12" s="27">
        <f>IF(B12,B12/C12,0)</f>
        <v>0.97435897435897434</v>
      </c>
      <c r="E12" s="21">
        <f>SUMPRODUCT(([3]INGRESOS!$E$2:$E$100&lt;&gt;"THE SEA WASP MKT S.L.")*([3]INGRESOS!$F$2:$F$100)*([3]INGRESOS!$N$2:$N$100=2))-SUMPRODUCT(([3]INGRESOS!$E$2:$E$100="TRAZIA FORMACION Y GESTION, S.L.")*([3]INGRESOS!$F$2:$F$100)*([3]INGRESOS!$N$2:$N$100=2))</f>
        <v>7645</v>
      </c>
      <c r="F12" s="17">
        <f>$B$33*C26</f>
        <v>4933.5</v>
      </c>
      <c r="G12" s="27">
        <f>IF(E12,E12/F12,0)</f>
        <v>1.5496098104793756</v>
      </c>
      <c r="H12" s="21">
        <f>SUMPRODUCT(([3]INGRESOS!$E$2:$E$100&lt;&gt;"THE SEA WASP MKT S.L.")*([3]INGRESOS!$F$2:$F$100)*([3]INGRESOS!$N$2:$N$100=3))-SUMPRODUCT(([3]INGRESOS!$E$2:$E$100="TRAZIA FORMACION Y GESTION, S.L.")*([3]INGRESOS!$F$2:$F$100)*([3]INGRESOS!$N$2:$N$100=3))</f>
        <v>800</v>
      </c>
      <c r="I12" s="17">
        <f>$B$33*D26</f>
        <v>4709.25</v>
      </c>
      <c r="J12" s="27">
        <f>IF(H12,H12/I12,0)</f>
        <v>0.16987843074799597</v>
      </c>
      <c r="K12" s="9">
        <f>SUMPRODUCT(([3]INGRESOS!$E$2:$E$100&lt;&gt;"THE SEA WASP MKT S.L.")*([3]INGRESOS!$F$2:$F$100)*([3]INGRESOS!$N$2:$N$100=4))-SUMPRODUCT(([3]INGRESOS!$E$2:$E$100="TRAZIA FORMACION Y GESTION, S.L.")*([3]INGRESOS!$F$2:$F$100)*([3]INGRESOS!$N$2:$N$100=4))</f>
        <v>9149.2099999999991</v>
      </c>
      <c r="L12" s="17">
        <f>$B$33*E26</f>
        <v>8297.25</v>
      </c>
      <c r="M12" s="27">
        <f>IF(K12,K12/L12,0)</f>
        <v>1.1026798035493686</v>
      </c>
      <c r="N12" s="22">
        <f>B12+E12+H12+K12</f>
        <v>21964.21</v>
      </c>
      <c r="O12" s="24">
        <f>B12+E12+H12+K12-C12-F12-I12-L12</f>
        <v>-460.79000000000087</v>
      </c>
      <c r="P12" s="12">
        <f>(B12+E12+H12+K12)/B33</f>
        <v>0.97945195094760307</v>
      </c>
    </row>
    <row r="13" spans="1:16" x14ac:dyDescent="0.2">
      <c r="M13" s="27"/>
    </row>
    <row r="15" spans="1:16" x14ac:dyDescent="0.2">
      <c r="L15" s="1" t="s">
        <v>11</v>
      </c>
      <c r="N15" s="25">
        <f>N6+N10</f>
        <v>75522.69</v>
      </c>
    </row>
    <row r="16" spans="1:16" x14ac:dyDescent="0.2">
      <c r="M16" s="1" t="s">
        <v>12</v>
      </c>
      <c r="N16" s="26">
        <f>SUM(B30:B33)</f>
        <v>76833.48</v>
      </c>
      <c r="P16" s="43">
        <f>N15/N16</f>
        <v>0.98293985903020409</v>
      </c>
    </row>
    <row r="20" spans="1:14" x14ac:dyDescent="0.2">
      <c r="N20" s="22"/>
    </row>
    <row r="23" spans="1:14" x14ac:dyDescent="0.2">
      <c r="A23" s="1" t="s">
        <v>17</v>
      </c>
      <c r="B23" s="38">
        <v>0.17474023083354145</v>
      </c>
      <c r="C23" s="38">
        <v>0.28331668494370316</v>
      </c>
      <c r="D23" s="38">
        <v>0.32105786039239531</v>
      </c>
      <c r="E23" s="38">
        <v>0.22088522383036016</v>
      </c>
      <c r="G23" s="44">
        <f>SUM(B23:F23)</f>
        <v>1.0000000000000002</v>
      </c>
    </row>
    <row r="24" spans="1:14" x14ac:dyDescent="0.2">
      <c r="A24" s="1" t="s">
        <v>19</v>
      </c>
      <c r="B24" s="43">
        <v>0.45</v>
      </c>
      <c r="C24" s="43">
        <v>0.22</v>
      </c>
      <c r="D24" s="43">
        <v>0</v>
      </c>
      <c r="E24" s="43">
        <v>0.33</v>
      </c>
      <c r="G24" s="44">
        <f>SUM(B24:F24)</f>
        <v>1</v>
      </c>
    </row>
    <row r="25" spans="1:14" x14ac:dyDescent="0.2">
      <c r="A25" s="1" t="s">
        <v>20</v>
      </c>
      <c r="B25" s="40">
        <v>0.25</v>
      </c>
      <c r="C25" s="40">
        <v>0.25</v>
      </c>
      <c r="D25" s="40">
        <v>0.25</v>
      </c>
      <c r="E25" s="40">
        <v>0.25</v>
      </c>
      <c r="G25" s="44">
        <f>SUM(B25:F25)</f>
        <v>1</v>
      </c>
    </row>
    <row r="26" spans="1:14" x14ac:dyDescent="0.2">
      <c r="A26" s="1" t="s">
        <v>18</v>
      </c>
      <c r="B26" s="39">
        <v>0.2</v>
      </c>
      <c r="C26" s="39">
        <v>0.22</v>
      </c>
      <c r="D26" s="39">
        <v>0.21</v>
      </c>
      <c r="E26" s="39">
        <v>0.37</v>
      </c>
      <c r="G26" s="44">
        <f>SUM(B26:F26)</f>
        <v>1</v>
      </c>
    </row>
    <row r="28" spans="1:14" x14ac:dyDescent="0.2">
      <c r="A28" s="1" t="s">
        <v>21</v>
      </c>
    </row>
    <row r="29" spans="1:14" x14ac:dyDescent="0.2">
      <c r="B29" s="1">
        <v>2015</v>
      </c>
      <c r="C29" s="1">
        <v>2016</v>
      </c>
    </row>
    <row r="30" spans="1:14" x14ac:dyDescent="0.2">
      <c r="A30" s="1" t="s">
        <v>17</v>
      </c>
      <c r="B30" s="45">
        <v>37833.479999999996</v>
      </c>
      <c r="C30" s="41">
        <v>43508.501999999993</v>
      </c>
    </row>
    <row r="31" spans="1:14" ht="15" x14ac:dyDescent="0.25">
      <c r="A31" s="1" t="s">
        <v>19</v>
      </c>
      <c r="B31" s="45">
        <v>6375</v>
      </c>
      <c r="C31" s="41">
        <v>6375</v>
      </c>
      <c r="H31" s="42"/>
    </row>
    <row r="32" spans="1:14" ht="15" x14ac:dyDescent="0.25">
      <c r="A32" s="1" t="s">
        <v>20</v>
      </c>
      <c r="B32" s="45">
        <v>10200</v>
      </c>
      <c r="C32" s="41">
        <v>10200</v>
      </c>
      <c r="H32" s="42"/>
    </row>
    <row r="33" spans="1:3" x14ac:dyDescent="0.2">
      <c r="A33" s="1" t="s">
        <v>18</v>
      </c>
      <c r="B33" s="45">
        <v>22425</v>
      </c>
      <c r="C33" s="41">
        <v>22425</v>
      </c>
    </row>
  </sheetData>
  <sheetProtection sheet="1" objects="1" scenarios="1"/>
  <customSheetViews>
    <customSheetView guid="{3AA4CA59-0D2D-4FD0-807A-908A40DA187D}">
      <selection sqref="A1:Q33"/>
      <pageMargins left="0.7" right="0.7" top="0.75" bottom="0.75" header="0.3" footer="0.3"/>
      <pageSetup paperSize="9" orientation="landscape" verticalDpi="0" r:id="rId1"/>
    </customSheetView>
    <customSheetView guid="{4D7D0A1F-3C73-469D-876D-F9EA7A389242}">
      <selection activeCell="O16" sqref="O16"/>
      <pageMargins left="0.7" right="0.7" top="0.75" bottom="0.75" header="0.3" footer="0.3"/>
      <pageSetup paperSize="9" orientation="landscape" horizontalDpi="0" verticalDpi="0" r:id="rId2"/>
    </customSheetView>
    <customSheetView guid="{FF07C34A-E6B4-4918-8C89-96C0DC6B56A6}" showPageBreaks="1" printArea="1">
      <selection activeCell="O16" sqref="O16"/>
      <pageMargins left="0.7" right="0.7" top="0.75" bottom="0.75" header="0.3" footer="0.3"/>
      <pageSetup paperSize="9" orientation="landscape" verticalDpi="0" r:id="rId3"/>
    </customSheetView>
  </customSheetViews>
  <mergeCells count="1">
    <mergeCell ref="O4:P4"/>
  </mergeCells>
  <conditionalFormatting sqref="F19">
    <cfRule type="cellIs" dxfId="7" priority="6" operator="between">
      <formula>-0.5</formula>
      <formula>-0.2</formula>
    </cfRule>
  </conditionalFormatting>
  <conditionalFormatting sqref="O11:O12 O7:O8">
    <cfRule type="cellIs" dxfId="6" priority="4" operator="greaterThan">
      <formula>1500</formula>
    </cfRule>
  </conditionalFormatting>
  <conditionalFormatting sqref="D12 G12 J12 M12">
    <cfRule type="dataBar" priority="3">
      <dataBar>
        <cfvo type="min"/>
        <cfvo type="max"/>
        <color rgb="FF0070C0"/>
      </dataBar>
      <extLst>
        <ext xmlns:x14="http://schemas.microsoft.com/office/spreadsheetml/2009/9/main" uri="{B025F937-C7B1-47D3-B67F-A62EFF666E3E}">
          <x14:id>{11311464-5CBB-4A25-AE19-D6F22841CD9F}</x14:id>
        </ext>
      </extLst>
    </cfRule>
  </conditionalFormatting>
  <conditionalFormatting sqref="P7:P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{A1D4D8C2-E9CB-47A3-B494-03F2AA554693}</x14:id>
        </ext>
      </extLst>
    </cfRule>
  </conditionalFormatting>
  <pageMargins left="0.7" right="0.7" top="0.75" bottom="0.75" header="0.3" footer="0.3"/>
  <pageSetup paperSize="9" orientation="landscape" verticalDpi="0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311464-5CBB-4A25-AE19-D6F22841CD9F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D12 G12 J12 M12</xm:sqref>
        </x14:conditionalFormatting>
        <x14:conditionalFormatting xmlns:xm="http://schemas.microsoft.com/office/excel/2006/main">
          <x14:cfRule type="dataBar" id="{A1D4D8C2-E9CB-47A3-B494-03F2AA5546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P7:P16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="130" zoomScaleNormal="130" workbookViewId="0">
      <selection activeCell="B7" sqref="B7"/>
    </sheetView>
  </sheetViews>
  <sheetFormatPr baseColWidth="10" defaultRowHeight="11.25" x14ac:dyDescent="0.2"/>
  <cols>
    <col min="1" max="1" width="6.7109375" style="1" customWidth="1"/>
    <col min="2" max="2" width="9.85546875" style="1" bestFit="1" customWidth="1"/>
    <col min="3" max="7" width="7.7109375" style="1" customWidth="1"/>
    <col min="8" max="8" width="8.140625" style="1" customWidth="1"/>
    <col min="9" max="13" width="7.7109375" style="1" customWidth="1"/>
    <col min="14" max="14" width="8.28515625" style="1" customWidth="1"/>
    <col min="15" max="15" width="8.5703125" style="4" customWidth="1"/>
    <col min="16" max="16" width="9.42578125" style="1" customWidth="1"/>
    <col min="17" max="17" width="3.28515625" style="1" customWidth="1"/>
    <col min="18" max="16384" width="11.42578125" style="1"/>
  </cols>
  <sheetData>
    <row r="1" spans="1:16" x14ac:dyDescent="0.2">
      <c r="A1" s="13">
        <v>2016</v>
      </c>
    </row>
    <row r="3" spans="1:16" x14ac:dyDescent="0.2">
      <c r="B3" s="6" t="s">
        <v>10</v>
      </c>
      <c r="E3" s="6" t="s">
        <v>2</v>
      </c>
      <c r="H3" s="6" t="s">
        <v>3</v>
      </c>
      <c r="K3" s="6" t="s">
        <v>4</v>
      </c>
    </row>
    <row r="4" spans="1:16" x14ac:dyDescent="0.2">
      <c r="B4" s="28" t="s">
        <v>0</v>
      </c>
      <c r="C4" s="29" t="s">
        <v>1</v>
      </c>
      <c r="D4" s="29" t="s">
        <v>14</v>
      </c>
      <c r="E4" s="28" t="s">
        <v>0</v>
      </c>
      <c r="F4" s="29" t="s">
        <v>1</v>
      </c>
      <c r="G4" s="29" t="s">
        <v>14</v>
      </c>
      <c r="H4" s="28" t="s">
        <v>0</v>
      </c>
      <c r="I4" s="29" t="s">
        <v>1</v>
      </c>
      <c r="J4" s="29" t="s">
        <v>14</v>
      </c>
      <c r="K4" s="28" t="s">
        <v>0</v>
      </c>
      <c r="L4" s="29" t="s">
        <v>1</v>
      </c>
      <c r="M4" s="29" t="s">
        <v>14</v>
      </c>
      <c r="O4" s="54" t="s">
        <v>13</v>
      </c>
      <c r="P4" s="55"/>
    </row>
    <row r="5" spans="1:16" x14ac:dyDescent="0.2">
      <c r="B5" s="6"/>
      <c r="E5" s="6"/>
      <c r="H5" s="6"/>
      <c r="K5" s="6"/>
      <c r="O5" s="7"/>
      <c r="P5" s="11"/>
    </row>
    <row r="6" spans="1:16" x14ac:dyDescent="0.2">
      <c r="A6" s="3" t="s">
        <v>6</v>
      </c>
      <c r="B6" s="14">
        <f>SUM(B7:B8)</f>
        <v>9870</v>
      </c>
      <c r="C6" s="15"/>
      <c r="D6" s="5"/>
      <c r="E6" s="19">
        <f>SUM(E7:E8)</f>
        <v>18841</v>
      </c>
      <c r="F6" s="20"/>
      <c r="G6" s="5"/>
      <c r="H6" s="19">
        <f>SUM(H7:H8)</f>
        <v>26736</v>
      </c>
      <c r="I6" s="20"/>
      <c r="J6" s="5"/>
      <c r="K6" s="8">
        <f>SUM(K7:K8)</f>
        <v>11850</v>
      </c>
      <c r="L6" s="5"/>
      <c r="M6" s="5"/>
      <c r="N6" s="30">
        <f>SUM(B6:K6)</f>
        <v>67297</v>
      </c>
      <c r="O6" s="7"/>
      <c r="P6" s="11"/>
    </row>
    <row r="7" spans="1:16" x14ac:dyDescent="0.2">
      <c r="A7" s="2" t="s">
        <v>5</v>
      </c>
      <c r="B7" s="16">
        <f>SUMPRODUCT(([4]INGRESOS!$E$2:$E$400="KONE ELEVADORES, S.A.")*([4]INGRESOS!$F$2:$F$400)*([4]INGRESOS!$N$2:$N$400=1))</f>
        <v>5850</v>
      </c>
      <c r="C7" s="17">
        <f>$B$30*B23</f>
        <v>10134.933388345404</v>
      </c>
      <c r="D7" s="27">
        <f>IF(B7,B7/C7,0)</f>
        <v>0.57721148978908599</v>
      </c>
      <c r="E7" s="16">
        <f>SUMPRODUCT(([4]INGRESOS!$E$2:$E$400="KONE ELEVADORES, S.A.")*([4]INGRESOS!$F$2:$F$400)*([4]INGRESOS!$N$2:$N$400=2))</f>
        <v>15741</v>
      </c>
      <c r="F7" s="17">
        <f>$B$30*C23</f>
        <v>16432.367726734785</v>
      </c>
      <c r="G7" s="27">
        <f>IF(E7,E7/F7,0)</f>
        <v>0.95792646937848414</v>
      </c>
      <c r="H7" s="16">
        <f>SUMPRODUCT(([4]INGRESOS!$E$2:$E$400="KONE ELEVADORES, S.A.")*([4]INGRESOS!$F$2:$F$400)*([4]INGRESOS!$N$2:$N$400=3))</f>
        <v>20746</v>
      </c>
      <c r="I7" s="17">
        <f>$B$30*D23</f>
        <v>18621.355902758929</v>
      </c>
      <c r="J7" s="27">
        <f>IF(H7,H7/I7,0)</f>
        <v>1.1140971746813713</v>
      </c>
      <c r="K7" s="16">
        <f>SUMPRODUCT(([4]INGRESOS!$E$2:$E$400="KONE ELEVADORES, S.A.")*([4]INGRESOS!$F$2:$F$400)*([4]INGRESOS!$N$2:$N$400=4))</f>
        <v>8750</v>
      </c>
      <c r="L7" s="17">
        <f>$B$30*E23</f>
        <v>12811.34298216089</v>
      </c>
      <c r="M7" s="27">
        <f>IF(K7,K7/L7,0)</f>
        <v>0.68298850574712633</v>
      </c>
      <c r="N7" s="22">
        <f>B7+E7+H7+K7</f>
        <v>51087</v>
      </c>
      <c r="O7" s="24">
        <f>B7+E7+H7+K7-C7-F7-I7-L7</f>
        <v>-6913.0000000000055</v>
      </c>
      <c r="P7" s="12">
        <f>(B7+E7+H7+K7)/B30</f>
        <v>0.88081034482758624</v>
      </c>
    </row>
    <row r="8" spans="1:16" x14ac:dyDescent="0.2">
      <c r="A8" s="2" t="s">
        <v>7</v>
      </c>
      <c r="B8" s="16">
        <f>SUMPRODUCT(([4]INGRESOS!$E$2:$E$400&lt;&gt;"KONE ELEVADORES, S.A.")*([4]INGRESOS!$F$2:$F$400)*([4]INGRESOS!$N$2:$N$400=1))</f>
        <v>4020</v>
      </c>
      <c r="C8" s="17">
        <f>$B$31*B24</f>
        <v>2868.75</v>
      </c>
      <c r="D8" s="27">
        <f>IF(B8,B8/C8,0)</f>
        <v>1.4013071895424836</v>
      </c>
      <c r="E8" s="21">
        <f>SUMPRODUCT(([4]INGRESOS!$E$2:$E$400&lt;&gt;"KONE ELEVADORES, S.A.")*([4]INGRESOS!$F$2:$F$400)*([4]INGRESOS!$N$2:$N$400=2))</f>
        <v>3100</v>
      </c>
      <c r="F8" s="17">
        <f>$B$31*C24</f>
        <v>1402.5</v>
      </c>
      <c r="G8" s="27">
        <f>IF(E8,E8/F8,0)</f>
        <v>2.2103386809269163</v>
      </c>
      <c r="H8" s="21">
        <f>SUMPRODUCT(([4]INGRESOS!$E$2:$E$400&lt;&gt;"KONE ELEVADORES, S.A.")*([4]INGRESOS!$F$2:$F$400)*([4]INGRESOS!$N$2:$N$400=3))</f>
        <v>5990</v>
      </c>
      <c r="I8" s="17">
        <f>$B$31*D24</f>
        <v>63.75</v>
      </c>
      <c r="J8" s="27">
        <f>IF(H8,H8/I8,0)</f>
        <v>93.960784313725483</v>
      </c>
      <c r="K8" s="9">
        <f>SUMPRODUCT(([4]INGRESOS!$E$2:$E$400&lt;&gt;"KONE ELEVADORES, S.A.")*([4]INGRESOS!$F$2:$F$400)*([4]INGRESOS!$N$2:$N$400=4))</f>
        <v>3100</v>
      </c>
      <c r="L8" s="17">
        <f>$B$31*E24</f>
        <v>2040</v>
      </c>
      <c r="M8" s="27">
        <f>IF(K8,K8/L8,0)</f>
        <v>1.5196078431372548</v>
      </c>
      <c r="N8" s="22">
        <f>B8+E8+H8+K8</f>
        <v>16210</v>
      </c>
      <c r="O8" s="24">
        <f>B8+E8+H8+K8-C8-F8-I8-L8</f>
        <v>9835</v>
      </c>
      <c r="P8" s="12">
        <f>(B8+E8+H8+K8)/B31</f>
        <v>2.5427450980392159</v>
      </c>
    </row>
    <row r="9" spans="1:16" x14ac:dyDescent="0.2">
      <c r="B9" s="18"/>
      <c r="C9" s="17"/>
      <c r="D9" s="27"/>
      <c r="E9" s="23"/>
      <c r="F9" s="22"/>
      <c r="G9" s="27"/>
      <c r="H9" s="23"/>
      <c r="I9" s="22"/>
      <c r="J9" s="27"/>
      <c r="K9" s="10"/>
      <c r="L9" s="22"/>
      <c r="M9" s="27"/>
      <c r="N9" s="22"/>
      <c r="O9" s="7"/>
      <c r="P9" s="11"/>
    </row>
    <row r="10" spans="1:16" x14ac:dyDescent="0.2">
      <c r="A10" s="3" t="s">
        <v>8</v>
      </c>
      <c r="B10" s="14">
        <f>SUM(B11:B12)</f>
        <v>3305.79</v>
      </c>
      <c r="C10" s="15"/>
      <c r="D10" s="27"/>
      <c r="E10" s="19">
        <f>SUM(E11:E12)</f>
        <v>6376.98</v>
      </c>
      <c r="F10" s="20"/>
      <c r="G10" s="27"/>
      <c r="H10" s="19">
        <f>SUM(H11:H12)</f>
        <v>3981.3599999999997</v>
      </c>
      <c r="I10" s="20"/>
      <c r="J10" s="27"/>
      <c r="K10" s="8">
        <f>SUM(K11:K12)</f>
        <v>2700</v>
      </c>
      <c r="L10" s="20"/>
      <c r="M10" s="27"/>
      <c r="N10" s="30">
        <f>SUM(B10:K10)</f>
        <v>16364.130000000001</v>
      </c>
      <c r="O10" s="7"/>
      <c r="P10" s="11"/>
    </row>
    <row r="11" spans="1:16" x14ac:dyDescent="0.2">
      <c r="A11" s="2" t="s">
        <v>9</v>
      </c>
      <c r="B11" s="16">
        <f>SUMPRODUCT(([5]INGRESOS!$E$2:$E$91="Garchitorena, s.l.")*([5]INGRESOS!$F$2:$F$91)*([5]INGRESOS!$N$2:$N$91=1))</f>
        <v>0</v>
      </c>
      <c r="C11" s="17">
        <f>$B$32*B25</f>
        <v>2550</v>
      </c>
      <c r="D11" s="27">
        <f>IF(B11,B11/C11,0)</f>
        <v>0</v>
      </c>
      <c r="E11" s="21">
        <f>SUMPRODUCT(([5]INGRESOS!$E$2:$E$91="Garchitorena, s.l.")*([5]INGRESOS!$F$2:$F$91)*([5]INGRESOS!$N$2:$N$91=2))</f>
        <v>0</v>
      </c>
      <c r="F11" s="17">
        <f>$B$32*C25</f>
        <v>2550</v>
      </c>
      <c r="G11" s="27">
        <f>IF(E11,E11/F11,0)</f>
        <v>0</v>
      </c>
      <c r="H11" s="21">
        <f>SUMPRODUCT(([5]INGRESOS!$E$2:$E$91="Garchitorena, s.l.")*([5]INGRESOS!$F$2:$F$91)*([5]INGRESOS!$N$2:$N$91=3))</f>
        <v>0</v>
      </c>
      <c r="I11" s="17">
        <f>$B$32*D25</f>
        <v>2550</v>
      </c>
      <c r="J11" s="27">
        <f>IF(H11,H11/I11,0)</f>
        <v>0</v>
      </c>
      <c r="K11" s="9">
        <f>SUMPRODUCT(([5]INGRESOS!$E$2:$E$91="Garchitorena, s.l.")*([5]INGRESOS!$F$2:$F$91)*([5]INGRESOS!$N$2:$N$91=4))+SUMPRODUCT(([5]INGRESOS!$E$2:$E$91="Garchitorena, s.l.")*([5]INGRESOS!$F$2:$F$91)*([5]INGRESOS!$N$2:$N$91=4))</f>
        <v>0</v>
      </c>
      <c r="L11" s="17">
        <f>$B$32*E25</f>
        <v>2550</v>
      </c>
      <c r="M11" s="27">
        <f>IF(K11,K11/L11,0)</f>
        <v>0</v>
      </c>
      <c r="N11" s="22">
        <f>B11+E11+H11+K11</f>
        <v>0</v>
      </c>
      <c r="O11" s="24">
        <f>B11+E11+H11+K11-C11-F11-I11-L11</f>
        <v>-10200</v>
      </c>
      <c r="P11" s="12">
        <f>(B11+E11+H11+K11)/B32</f>
        <v>0</v>
      </c>
    </row>
    <row r="12" spans="1:16" x14ac:dyDescent="0.2">
      <c r="A12" s="2" t="s">
        <v>7</v>
      </c>
      <c r="B12" s="16">
        <f>SUMPRODUCT(([5]INGRESOS!$E$2:$E$400&lt;&gt;"Garchitorena, s.l.")*([5]INGRESOS!$F$2:$F$400)*([5]INGRESOS!$N$2:$N$400=1))-SUMPRODUCT(([5]INGRESOS!$E$2:$E$400="TRAZIA FORMACION Y GESTION, S.L.")*([5]INGRESOS!$F$2:$F$400)*([5]INGRESOS!$N$2:$N$400=1))</f>
        <v>3305.79</v>
      </c>
      <c r="C12" s="17">
        <f>$B$33*B26</f>
        <v>4485</v>
      </c>
      <c r="D12" s="27">
        <f>IF(B12,B12/C12,0)</f>
        <v>0.73707692307692307</v>
      </c>
      <c r="E12" s="21">
        <f>SUMPRODUCT(([5]INGRESOS!$E$2:$E$400&lt;&gt;"Garchitorena, s.l.")*([5]INGRESOS!$F$2:$F$400)*([5]INGRESOS!$N$2:$N$400=2))-SUMPRODUCT(([5]INGRESOS!$E$2:$E$400="TRAZIA FORMACION Y GESTION, S.L.")*([5]INGRESOS!$F$2:$F$400)*([5]INGRESOS!$N$2:$N$400=2))</f>
        <v>6376.98</v>
      </c>
      <c r="F12" s="17">
        <f>$B$33*C26</f>
        <v>4933.5</v>
      </c>
      <c r="G12" s="27">
        <f>IF(E12,E12/F12,0)</f>
        <v>1.2925874125874126</v>
      </c>
      <c r="H12" s="21">
        <f>SUMPRODUCT(([5]INGRESOS!$E$2:$E$400&lt;&gt;"Garchitorena, s.l.")*([5]INGRESOS!$F$2:$F$400)*([5]INGRESOS!$N$2:$N$400=3))-SUMPRODUCT(([5]INGRESOS!$E$2:$E$400="TRAZIA FORMACION Y GESTION, S.L.")*([5]INGRESOS!$F$2:$F$400)*([5]INGRESOS!$N$2:$N$400=3))</f>
        <v>3981.3599999999997</v>
      </c>
      <c r="I12" s="17">
        <f>$B$33*D26</f>
        <v>4709.25</v>
      </c>
      <c r="J12" s="27">
        <f>IF(H12,H12/I12,0)</f>
        <v>0.84543398630355149</v>
      </c>
      <c r="K12" s="9">
        <f>SUMPRODUCT(([5]INGRESOS!$E$2:$E$400&lt;&gt;"Garchitorena, s.l.")*([5]INGRESOS!$F$2:$F$400)*([5]INGRESOS!$N$2:$N$400=4))-SUMPRODUCT(([5]INGRESOS!$E$2:$E$400="TRAZIA FORMACION Y GESTION, S.L.")*([5]INGRESOS!$F$2:$F$400)*([5]INGRESOS!$N$2:$N$400=4))</f>
        <v>2700</v>
      </c>
      <c r="L12" s="17">
        <f>$B$33*E26</f>
        <v>8297.25</v>
      </c>
      <c r="M12" s="27">
        <f>IF(K12,K12/L12,0)</f>
        <v>0.32540902106119496</v>
      </c>
      <c r="N12" s="22">
        <f>B12+E12+H12+K12</f>
        <v>16364.130000000001</v>
      </c>
      <c r="O12" s="24">
        <f>B12+E12+H12+K12-C12-F12-I12-L12</f>
        <v>-6060.869999999999</v>
      </c>
      <c r="P12" s="12">
        <f>(B12+E12+H12+K12)/B33</f>
        <v>0.72972709030100336</v>
      </c>
    </row>
    <row r="13" spans="1:16" x14ac:dyDescent="0.2">
      <c r="M13" s="27"/>
    </row>
    <row r="15" spans="1:16" x14ac:dyDescent="0.2">
      <c r="L15" s="1" t="s">
        <v>11</v>
      </c>
      <c r="N15" s="25">
        <f>N6+N10</f>
        <v>83661.13</v>
      </c>
    </row>
    <row r="16" spans="1:16" x14ac:dyDescent="0.2">
      <c r="M16" s="1" t="s">
        <v>12</v>
      </c>
      <c r="N16" s="26">
        <f>SUM(B30:B33)</f>
        <v>97000</v>
      </c>
      <c r="P16" s="43">
        <f>N15/N16</f>
        <v>0.8624858762886598</v>
      </c>
    </row>
    <row r="20" spans="1:14" x14ac:dyDescent="0.2">
      <c r="N20" s="22"/>
    </row>
    <row r="23" spans="1:14" x14ac:dyDescent="0.2">
      <c r="A23" s="1" t="s">
        <v>17</v>
      </c>
      <c r="B23" s="43">
        <v>0.17474023083354145</v>
      </c>
      <c r="C23" s="43">
        <v>0.28331668494370316</v>
      </c>
      <c r="D23" s="43">
        <v>0.32105786039239531</v>
      </c>
      <c r="E23" s="43">
        <v>0.22088522383036016</v>
      </c>
      <c r="G23" s="44">
        <f>SUM(B23:F23)</f>
        <v>1.0000000000000002</v>
      </c>
    </row>
    <row r="24" spans="1:14" x14ac:dyDescent="0.2">
      <c r="A24" s="1" t="s">
        <v>19</v>
      </c>
      <c r="B24" s="43">
        <v>0.45</v>
      </c>
      <c r="C24" s="43">
        <v>0.22</v>
      </c>
      <c r="D24" s="43">
        <v>0.01</v>
      </c>
      <c r="E24" s="43">
        <v>0.32</v>
      </c>
      <c r="G24" s="44">
        <f>SUM(B24:F24)</f>
        <v>1</v>
      </c>
    </row>
    <row r="25" spans="1:14" x14ac:dyDescent="0.2">
      <c r="A25" s="1" t="s">
        <v>20</v>
      </c>
      <c r="B25" s="40">
        <v>0.25</v>
      </c>
      <c r="C25" s="40">
        <v>0.25</v>
      </c>
      <c r="D25" s="40">
        <v>0.25</v>
      </c>
      <c r="E25" s="40">
        <v>0.25</v>
      </c>
      <c r="G25" s="44">
        <f>SUM(B25:F25)</f>
        <v>1</v>
      </c>
    </row>
    <row r="26" spans="1:14" x14ac:dyDescent="0.2">
      <c r="A26" s="1" t="s">
        <v>18</v>
      </c>
      <c r="B26" s="44">
        <v>0.2</v>
      </c>
      <c r="C26" s="44">
        <v>0.22</v>
      </c>
      <c r="D26" s="44">
        <v>0.21</v>
      </c>
      <c r="E26" s="44">
        <v>0.37</v>
      </c>
      <c r="G26" s="44">
        <f>SUM(B26:F26)</f>
        <v>1</v>
      </c>
    </row>
    <row r="28" spans="1:14" x14ac:dyDescent="0.2">
      <c r="A28" s="1" t="s">
        <v>21</v>
      </c>
    </row>
    <row r="29" spans="1:14" x14ac:dyDescent="0.2">
      <c r="B29" s="1">
        <v>2016</v>
      </c>
    </row>
    <row r="30" spans="1:14" x14ac:dyDescent="0.2">
      <c r="A30" s="1" t="s">
        <v>17</v>
      </c>
      <c r="B30" s="41">
        <v>58000</v>
      </c>
    </row>
    <row r="31" spans="1:14" ht="15" x14ac:dyDescent="0.25">
      <c r="A31" s="1" t="s">
        <v>19</v>
      </c>
      <c r="B31" s="45">
        <v>6375</v>
      </c>
      <c r="C31" s="41"/>
      <c r="H31" s="42"/>
    </row>
    <row r="32" spans="1:14" ht="15" x14ac:dyDescent="0.25">
      <c r="A32" s="1" t="s">
        <v>20</v>
      </c>
      <c r="B32" s="45">
        <v>10200</v>
      </c>
      <c r="C32" s="41"/>
      <c r="H32" s="42"/>
    </row>
    <row r="33" spans="1:3" x14ac:dyDescent="0.2">
      <c r="A33" s="1" t="s">
        <v>18</v>
      </c>
      <c r="B33" s="45">
        <v>22425</v>
      </c>
      <c r="C33" s="41"/>
    </row>
    <row r="35" spans="1:3" x14ac:dyDescent="0.2">
      <c r="B35" s="53">
        <f>SUM(B30:B33)</f>
        <v>97000</v>
      </c>
    </row>
  </sheetData>
  <sheetProtection sheet="1" objects="1" scenarios="1"/>
  <customSheetViews>
    <customSheetView guid="{3AA4CA59-0D2D-4FD0-807A-908A40DA187D}">
      <selection activeCell="K37" sqref="K37"/>
      <pageMargins left="0.7" right="0.7" top="0.75" bottom="0.75" header="0.3" footer="0.3"/>
      <pageSetup paperSize="9" orientation="landscape" horizontalDpi="0" verticalDpi="0" r:id="rId1"/>
    </customSheetView>
    <customSheetView guid="{4D7D0A1F-3C73-469D-876D-F9EA7A389242}">
      <selection activeCell="C1" sqref="C1"/>
      <pageMargins left="0.7" right="0.7" top="0.75" bottom="0.75" header="0.3" footer="0.3"/>
      <pageSetup paperSize="9" orientation="landscape" horizontalDpi="0" verticalDpi="0" r:id="rId2"/>
    </customSheetView>
    <customSheetView guid="{FF07C34A-E6B4-4918-8C89-96C0DC6B56A6}">
      <selection activeCell="K7" sqref="K7"/>
      <pageMargins left="0.7" right="0.7" top="0.75" bottom="0.75" header="0.3" footer="0.3"/>
      <pageSetup paperSize="9" orientation="landscape" horizontalDpi="0" verticalDpi="0" r:id="rId3"/>
    </customSheetView>
  </customSheetViews>
  <mergeCells count="1">
    <mergeCell ref="O4:P4"/>
  </mergeCells>
  <conditionalFormatting sqref="F19">
    <cfRule type="cellIs" dxfId="5" priority="4" operator="between">
      <formula>-0.5</formula>
      <formula>-0.2</formula>
    </cfRule>
  </conditionalFormatting>
  <conditionalFormatting sqref="P7:P8 P11:P1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{318474EB-A72D-43D7-B4AE-FDDF66951EAE}</x14:id>
        </ext>
      </extLst>
    </cfRule>
  </conditionalFormatting>
  <conditionalFormatting sqref="O11:O12 O7:O8">
    <cfRule type="cellIs" dxfId="4" priority="2" operator="greaterThan">
      <formula>1500</formula>
    </cfRule>
  </conditionalFormatting>
  <conditionalFormatting sqref="D12 G12 J12 M12">
    <cfRule type="dataBar" priority="1">
      <dataBar>
        <cfvo type="min"/>
        <cfvo type="max"/>
        <color rgb="FF0070C0"/>
      </dataBar>
      <extLst>
        <ext xmlns:x14="http://schemas.microsoft.com/office/spreadsheetml/2009/9/main" uri="{B025F937-C7B1-47D3-B67F-A62EFF666E3E}">
          <x14:id>{F174060B-FFFE-4536-AB62-4C060A1B23A2}</x14:id>
        </ext>
      </extLst>
    </cfRule>
  </conditionalFormatting>
  <pageMargins left="0.7" right="0.7" top="0.75" bottom="0.75" header="0.3" footer="0.3"/>
  <pageSetup paperSize="9" scale="99" orientation="landscape" horizontalDpi="0" verticalDpi="0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8474EB-A72D-43D7-B4AE-FDDF66951EA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P7:P8 P11:P12</xm:sqref>
        </x14:conditionalFormatting>
        <x14:conditionalFormatting xmlns:xm="http://schemas.microsoft.com/office/excel/2006/main">
          <x14:cfRule type="dataBar" id="{F174060B-FFFE-4536-AB62-4C060A1B23A2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D12 G12 J12 M12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110" zoomScaleNormal="110" workbookViewId="0">
      <selection activeCell="K8" sqref="K8"/>
    </sheetView>
  </sheetViews>
  <sheetFormatPr baseColWidth="10" defaultRowHeight="11.25" x14ac:dyDescent="0.2"/>
  <cols>
    <col min="1" max="1" width="6.7109375" style="1" customWidth="1"/>
    <col min="2" max="2" width="9.85546875" style="1" bestFit="1" customWidth="1"/>
    <col min="3" max="7" width="7.7109375" style="1" customWidth="1"/>
    <col min="8" max="8" width="8.140625" style="1" customWidth="1"/>
    <col min="9" max="13" width="7.7109375" style="1" customWidth="1"/>
    <col min="14" max="14" width="8.28515625" style="1" customWidth="1"/>
    <col min="15" max="15" width="8.5703125" style="4" customWidth="1"/>
    <col min="16" max="16" width="9.42578125" style="1" customWidth="1"/>
    <col min="17" max="17" width="3.28515625" style="1" customWidth="1"/>
    <col min="18" max="16384" width="11.42578125" style="1"/>
  </cols>
  <sheetData>
    <row r="1" spans="1:16" x14ac:dyDescent="0.2">
      <c r="A1" s="13">
        <v>2017</v>
      </c>
    </row>
    <row r="3" spans="1:16" x14ac:dyDescent="0.2">
      <c r="B3" s="6" t="s">
        <v>10</v>
      </c>
      <c r="E3" s="6" t="s">
        <v>2</v>
      </c>
      <c r="H3" s="6" t="s">
        <v>3</v>
      </c>
      <c r="K3" s="6" t="s">
        <v>4</v>
      </c>
    </row>
    <row r="4" spans="1:16" x14ac:dyDescent="0.2">
      <c r="B4" s="28" t="s">
        <v>0</v>
      </c>
      <c r="C4" s="29" t="s">
        <v>1</v>
      </c>
      <c r="D4" s="29" t="s">
        <v>14</v>
      </c>
      <c r="E4" s="28" t="s">
        <v>0</v>
      </c>
      <c r="F4" s="29" t="s">
        <v>1</v>
      </c>
      <c r="G4" s="29" t="s">
        <v>14</v>
      </c>
      <c r="H4" s="28" t="s">
        <v>0</v>
      </c>
      <c r="I4" s="29" t="s">
        <v>1</v>
      </c>
      <c r="J4" s="29" t="s">
        <v>14</v>
      </c>
      <c r="K4" s="28" t="s">
        <v>0</v>
      </c>
      <c r="L4" s="29" t="s">
        <v>1</v>
      </c>
      <c r="M4" s="29" t="s">
        <v>14</v>
      </c>
      <c r="O4" s="54" t="s">
        <v>13</v>
      </c>
      <c r="P4" s="55"/>
    </row>
    <row r="5" spans="1:16" x14ac:dyDescent="0.2">
      <c r="B5" s="6"/>
      <c r="E5" s="6"/>
      <c r="H5" s="6"/>
      <c r="K5" s="6"/>
      <c r="O5" s="7"/>
      <c r="P5" s="11"/>
    </row>
    <row r="6" spans="1:16" x14ac:dyDescent="0.2">
      <c r="A6" s="3" t="s">
        <v>6</v>
      </c>
      <c r="B6" s="14">
        <f>SUM(B7:B8)</f>
        <v>4400</v>
      </c>
      <c r="C6" s="15"/>
      <c r="D6" s="5"/>
      <c r="E6" s="19">
        <f>SUM(E7:E8)</f>
        <v>9268.7999999999993</v>
      </c>
      <c r="F6" s="20"/>
      <c r="G6" s="5"/>
      <c r="H6" s="19">
        <f>SUM(H7:H8)</f>
        <v>16719</v>
      </c>
      <c r="I6" s="20"/>
      <c r="J6" s="5"/>
      <c r="K6" s="19">
        <f>SUM(K7:K8)</f>
        <v>20729</v>
      </c>
      <c r="L6" s="5"/>
      <c r="M6" s="5"/>
      <c r="N6" s="30">
        <f>SUM(B6:K6)</f>
        <v>51116.800000000003</v>
      </c>
      <c r="O6" s="7"/>
      <c r="P6" s="11"/>
    </row>
    <row r="7" spans="1:16" x14ac:dyDescent="0.2">
      <c r="A7" s="2" t="s">
        <v>5</v>
      </c>
      <c r="B7" s="50">
        <f>SUMPRODUCT(([6]INGRESOS!$E$2:$E$400="KONE ELEVADORES, S.A.")*([6]INGRESOS!$F$2:$F$400)*([6]INGRESOS!$N$2:$N$400=1))</f>
        <v>0</v>
      </c>
      <c r="C7" s="48">
        <f>$B$30*B23</f>
        <v>8387.5310800099905</v>
      </c>
      <c r="D7" s="27">
        <f>IF(B7,B7/C7,0)</f>
        <v>0</v>
      </c>
      <c r="E7" s="50">
        <f>SUMPRODUCT(([6]INGRESOS!$E$2:$E$400="KONE ELEVADORES, S.A.")*([6]INGRESOS!$F$2:$F$400)*([6]INGRESOS!$N$2:$N$400=2))</f>
        <v>5300</v>
      </c>
      <c r="F7" s="48">
        <f>$B$30*C23</f>
        <v>13599.200877297752</v>
      </c>
      <c r="G7" s="27">
        <f>IF(E7,E7/F7,0)</f>
        <v>0.38972878243512965</v>
      </c>
      <c r="H7" s="50">
        <f>SUMPRODUCT(([6]INGRESOS!$E$2:$E$400="KONE ELEVADORES, S.A.")*([6]INGRESOS!$F$2:$F$400)*([6]INGRESOS!$N$2:$N$400=3))</f>
        <v>10700</v>
      </c>
      <c r="I7" s="48">
        <f>$B$30*D23</f>
        <v>15410.777298834975</v>
      </c>
      <c r="J7" s="27">
        <f>IF(H7,H7/I7,0)</f>
        <v>0.69431929308386664</v>
      </c>
      <c r="K7" s="50">
        <f>SUMPRODUCT(([6]INGRESOS!$E$2:$E$400="KONE ELEVADORES, S.A.")*([6]INGRESOS!$F$2:$F$400)*([6]INGRESOS!$N$2:$N$400=4))</f>
        <v>9779</v>
      </c>
      <c r="L7" s="48">
        <f>$B$30*E23</f>
        <v>10602.490743857288</v>
      </c>
      <c r="M7" s="27">
        <f>IF(K7,K7/L7,0)</f>
        <v>0.92233044444444434</v>
      </c>
      <c r="N7" s="49">
        <f>B7+E7+H7+K7</f>
        <v>25779</v>
      </c>
      <c r="O7" s="24">
        <f>B7+E7+H7+K7-C7-F7-I7-L7</f>
        <v>-22221.000000000007</v>
      </c>
      <c r="P7" s="12">
        <f>(B7+E7+H7+K7)/B30</f>
        <v>0.5370625</v>
      </c>
    </row>
    <row r="8" spans="1:16" x14ac:dyDescent="0.2">
      <c r="A8" s="2" t="s">
        <v>7</v>
      </c>
      <c r="B8" s="50">
        <f>SUMPRODUCT(([6]INGRESOS!$E$2:$E$400&lt;&gt;"KONE ELEVADORES, S.A.")*([6]INGRESOS!$F$2:$F$400)*([6]INGRESOS!$N$2:$N$400=1))</f>
        <v>4400</v>
      </c>
      <c r="C8" s="48">
        <f>$B$31*B24</f>
        <v>2868.75</v>
      </c>
      <c r="D8" s="27">
        <f>IF(B8,B8/C8,0)</f>
        <v>1.5337690631808278</v>
      </c>
      <c r="E8" s="51">
        <f>SUMPRODUCT(([6]INGRESOS!$E$2:$E$400&lt;&gt;"KONE ELEVADORES, S.A.")*([6]INGRESOS!$F$2:$F$400)*([6]INGRESOS!$N$2:$N$400=2))</f>
        <v>3968.8</v>
      </c>
      <c r="F8" s="48">
        <f>$B$31*C24</f>
        <v>1402.5</v>
      </c>
      <c r="G8" s="27">
        <f>IF(E8,E8/F8,0)</f>
        <v>2.8298039215686277</v>
      </c>
      <c r="H8" s="51">
        <f>SUMPRODUCT(([6]INGRESOS!$E$2:$E$400&lt;&gt;"KONE ELEVADORES, S.A.")*([6]INGRESOS!$F$2:$F$400)*([6]INGRESOS!$N$2:$N$400=3))</f>
        <v>6019</v>
      </c>
      <c r="I8" s="48">
        <f>$B$31*D24</f>
        <v>63.75</v>
      </c>
      <c r="J8" s="27">
        <f>IF(H8,H8/I8,0)</f>
        <v>94.41568627450981</v>
      </c>
      <c r="K8" s="52">
        <f>SUMPRODUCT(([6]INGRESOS!$E$2:$E$400&lt;&gt;"KONE ELEVADORES, S.A.")*([6]INGRESOS!$F$2:$F$400)*([6]INGRESOS!$N$2:$N$400=4))</f>
        <v>10950</v>
      </c>
      <c r="L8" s="48">
        <f>$B$31*E24</f>
        <v>2040</v>
      </c>
      <c r="M8" s="27">
        <f>IF(K8,K8/L8,0)</f>
        <v>5.367647058823529</v>
      </c>
      <c r="N8" s="49">
        <f>B8+E8+H8+K8</f>
        <v>25337.8</v>
      </c>
      <c r="O8" s="24">
        <f>B8+E8+H8+K8-C8-F8-I8-L8</f>
        <v>18962.8</v>
      </c>
      <c r="P8" s="12">
        <f>(B8+E8+H8+K8)/B31</f>
        <v>3.9745568627450978</v>
      </c>
    </row>
    <row r="9" spans="1:16" x14ac:dyDescent="0.2">
      <c r="B9" s="18"/>
      <c r="C9" s="48"/>
      <c r="D9" s="27"/>
      <c r="E9" s="23"/>
      <c r="F9" s="49"/>
      <c r="G9" s="27"/>
      <c r="H9" s="23"/>
      <c r="I9" s="49"/>
      <c r="J9" s="27"/>
      <c r="K9" s="10"/>
      <c r="L9" s="49"/>
      <c r="M9" s="27"/>
      <c r="N9" s="22"/>
      <c r="O9" s="7"/>
      <c r="P9" s="11"/>
    </row>
    <row r="10" spans="1:16" x14ac:dyDescent="0.2">
      <c r="A10" s="3" t="s">
        <v>8</v>
      </c>
      <c r="B10" s="14">
        <f>SUM(B11:B12)</f>
        <v>7260</v>
      </c>
      <c r="C10" s="48"/>
      <c r="D10" s="27"/>
      <c r="E10" s="19">
        <f>SUM(E11:E12)</f>
        <v>12109.78</v>
      </c>
      <c r="F10" s="49"/>
      <c r="G10" s="27"/>
      <c r="H10" s="19">
        <f>SUM(H11:H12)</f>
        <v>7297.02</v>
      </c>
      <c r="I10" s="49"/>
      <c r="J10" s="27"/>
      <c r="K10" s="19">
        <f>SUM(K11:K12)</f>
        <v>11526.04</v>
      </c>
      <c r="L10" s="49"/>
      <c r="M10" s="27"/>
      <c r="N10" s="30">
        <f>SUM(B10:K10)</f>
        <v>38192.839999999997</v>
      </c>
      <c r="O10" s="7"/>
      <c r="P10" s="11"/>
    </row>
    <row r="11" spans="1:16" x14ac:dyDescent="0.2">
      <c r="A11" s="2" t="s">
        <v>23</v>
      </c>
      <c r="B11" s="50">
        <f>SUMPRODUCT(([7]INGRESOS!$E$2:$E$91="Garchitorena, s.l.")*([7]INGRESOS!$F$2:$F$91)*([7]INGRESOS!$N$2:$N$91=1))</f>
        <v>2700</v>
      </c>
      <c r="C11" s="48">
        <f>$B$32*B25</f>
        <v>2700</v>
      </c>
      <c r="D11" s="27">
        <f>IF(B11,B11/C11,0)</f>
        <v>1</v>
      </c>
      <c r="E11" s="51">
        <f>SUMPRODUCT(([7]INGRESOS!$E$2:$E$91="Garchitorena, s.l.")*([7]INGRESOS!$F$2:$F$91)*([7]INGRESOS!$N$2:$N$91=2))</f>
        <v>2700</v>
      </c>
      <c r="F11" s="48">
        <f>$B$32*C25</f>
        <v>2700</v>
      </c>
      <c r="G11" s="27">
        <f>IF(E11,E11/F11,0)</f>
        <v>1</v>
      </c>
      <c r="H11" s="51">
        <f>SUMPRODUCT(([7]INGRESOS!$E$2:$E$91="Garchitorena, s.l.")*([7]INGRESOS!$F$2:$F$91)*([7]INGRESOS!$N$2:$N$91=3))</f>
        <v>2700</v>
      </c>
      <c r="I11" s="48">
        <f>$B$32*D25</f>
        <v>2700</v>
      </c>
      <c r="J11" s="27">
        <f>IF(H11,H11/I11,0)</f>
        <v>1</v>
      </c>
      <c r="K11" s="52">
        <f>SUMPRODUCT(([7]INGRESOS!$E$2:$E$91="Garchitorena, s.l.")*([7]INGRESOS!$F$2:$F$91)*([7]INGRESOS!$N$2:$N$91=4))</f>
        <v>2700</v>
      </c>
      <c r="L11" s="48">
        <f>$B$32*E25</f>
        <v>2700</v>
      </c>
      <c r="M11" s="27">
        <f>IF(K11,K11/L11,0)</f>
        <v>1</v>
      </c>
      <c r="N11" s="49">
        <f>B11+E11+H11+K11</f>
        <v>10800</v>
      </c>
      <c r="O11" s="24">
        <f>B11+E11+H11+K11-C11-F11-I11-L11</f>
        <v>0</v>
      </c>
      <c r="P11" s="12">
        <f>(B11+E11+H11+K11)/B32</f>
        <v>1</v>
      </c>
    </row>
    <row r="12" spans="1:16" x14ac:dyDescent="0.2">
      <c r="A12" s="2" t="s">
        <v>7</v>
      </c>
      <c r="B12" s="50">
        <f>SUMPRODUCT(([7]INGRESOS!$E$2:$E$400&lt;&gt;"Garchitorena, s.l.")*([7]INGRESOS!$F$2:$F$400)*([7]INGRESOS!$N$2:$N$400=1))-SUMPRODUCT(([7]INGRESOS!$E$2:$E$400="TRAZIA FORMACION Y GESTION, S.L.")*([7]INGRESOS!$F$2:$F$400)*([7]INGRESOS!$N$2:$N$400=1))</f>
        <v>4560</v>
      </c>
      <c r="C12" s="48">
        <f>$B$33*B26</f>
        <v>4485</v>
      </c>
      <c r="D12" s="27">
        <f>IF(B12,B12/C12,0)</f>
        <v>1.0167224080267558</v>
      </c>
      <c r="E12" s="51">
        <f>SUMPRODUCT(([7]INGRESOS!$E$2:$E$400&lt;&gt;"Garchitorena, s.l.")*([7]INGRESOS!$F$2:$F$400)*([7]INGRESOS!$N$2:$N$400=2))-SUMPRODUCT(([7]INGRESOS!$E$2:$E$400="TRAZIA FORMACION Y GESTION, S.L.")*([7]INGRESOS!$F$2:$F$400)*([7]INGRESOS!$N$2:$N$400=2))</f>
        <v>9409.7800000000007</v>
      </c>
      <c r="F12" s="48">
        <f>$B$33*C26</f>
        <v>4933.5</v>
      </c>
      <c r="G12" s="27">
        <f>IF(E12,E12/F12,0)</f>
        <v>1.9073234012364448</v>
      </c>
      <c r="H12" s="51">
        <f>SUMPRODUCT(([7]INGRESOS!$E$2:$E$400&lt;&gt;"Garchitorena, s.l.")*([7]INGRESOS!$F$2:$F$400)*([7]INGRESOS!$N$2:$N$400=3))-SUMPRODUCT(([7]INGRESOS!$E$2:$E$400="TRAZIA FORMACION Y GESTION, S.L.")*([7]INGRESOS!$F$2:$F$400)*([7]INGRESOS!$N$2:$N$400=3))</f>
        <v>4597.0200000000004</v>
      </c>
      <c r="I12" s="48">
        <f>$B$33*D26</f>
        <v>4709.25</v>
      </c>
      <c r="J12" s="27">
        <f>IF(H12,H12/I12,0)</f>
        <v>0.97616817964644065</v>
      </c>
      <c r="K12" s="52">
        <f>SUMPRODUCT(([7]INGRESOS!$E$2:$E$400&lt;&gt;"Garchitorena, s.l.")*([7]INGRESOS!$F$2:$F$400)*([7]INGRESOS!$N$2:$N$400=4))-SUMPRODUCT(([7]INGRESOS!$E$2:$E$400="TRAZIA FORMACION Y GESTION, S.L.")*([7]INGRESOS!$F$2:$F$400)*([7]INGRESOS!$N$2:$N$400=4))</f>
        <v>8826.0400000000009</v>
      </c>
      <c r="L12" s="48">
        <f>$B$33*E26</f>
        <v>8297.25</v>
      </c>
      <c r="M12" s="27">
        <f>IF(K12,K12/L12,0)</f>
        <v>1.063730754165537</v>
      </c>
      <c r="N12" s="49">
        <f>B12+E12+H12+K12</f>
        <v>27392.840000000004</v>
      </c>
      <c r="O12" s="24">
        <f>B12+E12+H12+K12-C12-F12-I12-L12</f>
        <v>4967.8400000000038</v>
      </c>
      <c r="P12" s="12">
        <f>(B12+E12+H12+K12)/B33</f>
        <v>1.2215313266443704</v>
      </c>
    </row>
    <row r="13" spans="1:16" x14ac:dyDescent="0.2">
      <c r="M13" s="27"/>
    </row>
    <row r="15" spans="1:16" x14ac:dyDescent="0.2">
      <c r="L15" s="1" t="s">
        <v>11</v>
      </c>
      <c r="N15" s="25">
        <f>N6+N10</f>
        <v>89309.64</v>
      </c>
    </row>
    <row r="16" spans="1:16" x14ac:dyDescent="0.2">
      <c r="M16" s="1" t="s">
        <v>12</v>
      </c>
      <c r="N16" s="26">
        <f>SUM(B30:B33)</f>
        <v>87600</v>
      </c>
      <c r="P16" s="43">
        <f>N15/N16</f>
        <v>1.0195164383561643</v>
      </c>
    </row>
    <row r="20" spans="1:14" x14ac:dyDescent="0.2">
      <c r="N20" s="22"/>
    </row>
    <row r="23" spans="1:14" x14ac:dyDescent="0.2">
      <c r="A23" s="1" t="s">
        <v>17</v>
      </c>
      <c r="B23" s="43">
        <v>0.17474023083354145</v>
      </c>
      <c r="C23" s="43">
        <v>0.28331668494370316</v>
      </c>
      <c r="D23" s="43">
        <v>0.32105786039239531</v>
      </c>
      <c r="E23" s="43">
        <v>0.22088522383036016</v>
      </c>
      <c r="G23" s="44">
        <f>SUM(B23:F23)</f>
        <v>1.0000000000000002</v>
      </c>
    </row>
    <row r="24" spans="1:14" x14ac:dyDescent="0.2">
      <c r="A24" s="1" t="s">
        <v>19</v>
      </c>
      <c r="B24" s="43">
        <v>0.45</v>
      </c>
      <c r="C24" s="43">
        <v>0.22</v>
      </c>
      <c r="D24" s="43">
        <v>0.01</v>
      </c>
      <c r="E24" s="43">
        <v>0.32</v>
      </c>
      <c r="G24" s="44">
        <f>SUM(B24:F24)</f>
        <v>1</v>
      </c>
    </row>
    <row r="25" spans="1:14" x14ac:dyDescent="0.2">
      <c r="A25" s="1" t="s">
        <v>22</v>
      </c>
      <c r="B25" s="40">
        <v>0.25</v>
      </c>
      <c r="C25" s="40">
        <v>0.25</v>
      </c>
      <c r="D25" s="40">
        <v>0.25</v>
      </c>
      <c r="E25" s="40">
        <v>0.25</v>
      </c>
      <c r="G25" s="44">
        <f>SUM(B25:F25)</f>
        <v>1</v>
      </c>
    </row>
    <row r="26" spans="1:14" x14ac:dyDescent="0.2">
      <c r="A26" s="1" t="s">
        <v>18</v>
      </c>
      <c r="B26" s="44">
        <v>0.2</v>
      </c>
      <c r="C26" s="44">
        <v>0.22</v>
      </c>
      <c r="D26" s="44">
        <v>0.21</v>
      </c>
      <c r="E26" s="44">
        <v>0.37</v>
      </c>
      <c r="G26" s="44">
        <f>SUM(B26:F26)</f>
        <v>1</v>
      </c>
    </row>
    <row r="28" spans="1:14" x14ac:dyDescent="0.2">
      <c r="A28" s="1" t="s">
        <v>21</v>
      </c>
    </row>
    <row r="29" spans="1:14" x14ac:dyDescent="0.2">
      <c r="B29" s="1">
        <v>2017</v>
      </c>
    </row>
    <row r="30" spans="1:14" x14ac:dyDescent="0.2">
      <c r="A30" s="1" t="s">
        <v>17</v>
      </c>
      <c r="B30" s="41">
        <v>48000</v>
      </c>
    </row>
    <row r="31" spans="1:14" ht="15" x14ac:dyDescent="0.25">
      <c r="A31" s="1" t="s">
        <v>19</v>
      </c>
      <c r="B31" s="45">
        <v>6375</v>
      </c>
      <c r="C31" s="41"/>
      <c r="H31" s="42"/>
    </row>
    <row r="32" spans="1:14" ht="15" x14ac:dyDescent="0.25">
      <c r="A32" s="1" t="s">
        <v>20</v>
      </c>
      <c r="B32" s="45">
        <f>900*12</f>
        <v>10800</v>
      </c>
      <c r="C32" s="41"/>
      <c r="H32" s="42"/>
    </row>
    <row r="33" spans="1:3" x14ac:dyDescent="0.2">
      <c r="A33" s="1" t="s">
        <v>18</v>
      </c>
      <c r="B33" s="45">
        <v>22425</v>
      </c>
      <c r="C33" s="41"/>
    </row>
    <row r="35" spans="1:3" x14ac:dyDescent="0.2">
      <c r="B35" s="53">
        <f>SUM(B30:B33)</f>
        <v>87600</v>
      </c>
    </row>
  </sheetData>
  <sheetProtection sheet="1" objects="1" scenarios="1"/>
  <mergeCells count="1">
    <mergeCell ref="O4:P4"/>
  </mergeCells>
  <conditionalFormatting sqref="F19">
    <cfRule type="cellIs" dxfId="3" priority="4" operator="between">
      <formula>-0.5</formula>
      <formula>-0.2</formula>
    </cfRule>
  </conditionalFormatting>
  <conditionalFormatting sqref="P7:P8 P11:P1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{6BD01CBF-5DA5-4345-8685-3F2F0A0B30C8}</x14:id>
        </ext>
      </extLst>
    </cfRule>
  </conditionalFormatting>
  <conditionalFormatting sqref="O11:O12 O7:O8">
    <cfRule type="cellIs" dxfId="2" priority="2" operator="greaterThan">
      <formula>1500</formula>
    </cfRule>
  </conditionalFormatting>
  <conditionalFormatting sqref="D12 G12 J12 M12">
    <cfRule type="dataBar" priority="1">
      <dataBar>
        <cfvo type="min"/>
        <cfvo type="max"/>
        <color rgb="FF0070C0"/>
      </dataBar>
      <extLst>
        <ext xmlns:x14="http://schemas.microsoft.com/office/spreadsheetml/2009/9/main" uri="{B025F937-C7B1-47D3-B67F-A62EFF666E3E}">
          <x14:id>{C0F9EF35-A8A9-48D0-8C59-A6B6567282DB}</x14:id>
        </ext>
      </extLst>
    </cfRule>
  </conditionalFormatting>
  <pageMargins left="0.7" right="0.7" top="0.75" bottom="0.75" header="0.3" footer="0.3"/>
  <pageSetup paperSize="9" scale="9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D01CBF-5DA5-4345-8685-3F2F0A0B30C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P7:P8 P11:P12</xm:sqref>
        </x14:conditionalFormatting>
        <x14:conditionalFormatting xmlns:xm="http://schemas.microsoft.com/office/excel/2006/main">
          <x14:cfRule type="dataBar" id="{C0F9EF35-A8A9-48D0-8C59-A6B6567282D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D12 G12 J12 M12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="110" zoomScaleNormal="110" workbookViewId="0">
      <selection activeCell="B7" sqref="B7"/>
    </sheetView>
  </sheetViews>
  <sheetFormatPr baseColWidth="10" defaultRowHeight="11.25" x14ac:dyDescent="0.2"/>
  <cols>
    <col min="1" max="1" width="6.7109375" style="1" customWidth="1"/>
    <col min="2" max="2" width="9.85546875" style="1" bestFit="1" customWidth="1"/>
    <col min="3" max="7" width="7.7109375" style="1" customWidth="1"/>
    <col min="8" max="8" width="8.140625" style="1" customWidth="1"/>
    <col min="9" max="13" width="7.7109375" style="1" customWidth="1"/>
    <col min="14" max="14" width="8.28515625" style="1" customWidth="1"/>
    <col min="15" max="15" width="8.5703125" style="4" customWidth="1"/>
    <col min="16" max="16" width="9.42578125" style="1" customWidth="1"/>
    <col min="17" max="17" width="3.28515625" style="1" customWidth="1"/>
    <col min="18" max="16384" width="11.42578125" style="1"/>
  </cols>
  <sheetData>
    <row r="1" spans="1:16" x14ac:dyDescent="0.2">
      <c r="A1" s="13">
        <v>2018</v>
      </c>
    </row>
    <row r="3" spans="1:16" x14ac:dyDescent="0.2">
      <c r="B3" s="6" t="s">
        <v>10</v>
      </c>
      <c r="E3" s="6" t="s">
        <v>2</v>
      </c>
      <c r="H3" s="6" t="s">
        <v>3</v>
      </c>
      <c r="K3" s="6" t="s">
        <v>4</v>
      </c>
    </row>
    <row r="4" spans="1:16" x14ac:dyDescent="0.2">
      <c r="B4" s="28" t="s">
        <v>0</v>
      </c>
      <c r="C4" s="29" t="s">
        <v>1</v>
      </c>
      <c r="D4" s="29" t="s">
        <v>14</v>
      </c>
      <c r="E4" s="28" t="s">
        <v>0</v>
      </c>
      <c r="F4" s="29" t="s">
        <v>1</v>
      </c>
      <c r="G4" s="29" t="s">
        <v>14</v>
      </c>
      <c r="H4" s="28" t="s">
        <v>0</v>
      </c>
      <c r="I4" s="29" t="s">
        <v>1</v>
      </c>
      <c r="J4" s="29" t="s">
        <v>14</v>
      </c>
      <c r="K4" s="28" t="s">
        <v>0</v>
      </c>
      <c r="L4" s="29" t="s">
        <v>1</v>
      </c>
      <c r="M4" s="29" t="s">
        <v>14</v>
      </c>
      <c r="O4" s="54" t="s">
        <v>13</v>
      </c>
      <c r="P4" s="55"/>
    </row>
    <row r="5" spans="1:16" x14ac:dyDescent="0.2">
      <c r="B5" s="6"/>
      <c r="E5" s="6"/>
      <c r="H5" s="6"/>
      <c r="K5" s="6"/>
      <c r="O5" s="7"/>
      <c r="P5" s="11"/>
    </row>
    <row r="6" spans="1:16" x14ac:dyDescent="0.2">
      <c r="A6" s="3" t="s">
        <v>6</v>
      </c>
      <c r="B6" s="14">
        <f>SUM(B7:B8)</f>
        <v>1600</v>
      </c>
      <c r="C6" s="15"/>
      <c r="D6" s="5"/>
      <c r="E6" s="19">
        <f>SUM(E7:E8)</f>
        <v>0</v>
      </c>
      <c r="F6" s="20"/>
      <c r="G6" s="5"/>
      <c r="H6" s="19">
        <f>SUM(H7:H8)</f>
        <v>0</v>
      </c>
      <c r="I6" s="20"/>
      <c r="J6" s="5"/>
      <c r="K6" s="19">
        <f>SUM(K7:K8)</f>
        <v>0</v>
      </c>
      <c r="L6" s="5"/>
      <c r="M6" s="5"/>
      <c r="N6" s="30">
        <f>SUM(B6:K6)</f>
        <v>1600</v>
      </c>
      <c r="O6" s="7"/>
      <c r="P6" s="11"/>
    </row>
    <row r="7" spans="1:16" x14ac:dyDescent="0.2">
      <c r="A7" s="2" t="s">
        <v>5</v>
      </c>
      <c r="B7" s="50">
        <f>SUMPRODUCT(([8]INGRESOS!$E$2:$E$400="KONE ELEVADORES, S.A.")*([8]INGRESOS!$F$2:$F$400)*([8]INGRESOS!$N$2:$N$400=1))</f>
        <v>0</v>
      </c>
      <c r="C7" s="48">
        <f>$B$30*B23</f>
        <v>2096.8827700024976</v>
      </c>
      <c r="D7" s="27">
        <f>IF(B7,B7/C7,0)</f>
        <v>0</v>
      </c>
      <c r="E7" s="50">
        <f>SUMPRODUCT(([8]INGRESOS!$E$2:$E$400="KONE ELEVADORES, S.A.")*([8]INGRESOS!$F$2:$F$400)*([8]INGRESOS!$N$2:$N$400=2))</f>
        <v>0</v>
      </c>
      <c r="F7" s="48">
        <f>$B$30*C23</f>
        <v>3399.8002193244379</v>
      </c>
      <c r="G7" s="27">
        <f>IF(E7,E7/F7,0)</f>
        <v>0</v>
      </c>
      <c r="H7" s="50">
        <f>SUMPRODUCT(([8]INGRESOS!$E$2:$E$400="KONE ELEVADORES, S.A.")*([8]INGRESOS!$F$2:$F$400)*([8]INGRESOS!$N$2:$N$400=3))</f>
        <v>0</v>
      </c>
      <c r="I7" s="48">
        <f>$B$30*D23</f>
        <v>3852.6943247087438</v>
      </c>
      <c r="J7" s="27">
        <f>IF(H7,H7/I7,0)</f>
        <v>0</v>
      </c>
      <c r="K7" s="50">
        <f>SUMPRODUCT(([8]INGRESOS!$E$2:$E$400="KONE ELEVADORES, S.A.")*([8]INGRESOS!$F$2:$F$400)*([8]INGRESOS!$N$2:$N$400=4))</f>
        <v>0</v>
      </c>
      <c r="L7" s="48">
        <f>$B$30*E23</f>
        <v>2650.622685964322</v>
      </c>
      <c r="M7" s="27">
        <f>IF(K7,K7/L7,0)</f>
        <v>0</v>
      </c>
      <c r="N7" s="49">
        <f>B7+E7+H7+K7</f>
        <v>0</v>
      </c>
      <c r="O7" s="24">
        <f>B7+E7+H7+K7-C7-F7-I7-L7</f>
        <v>-12000</v>
      </c>
      <c r="P7" s="12">
        <f>(B7+E7+H7+K7)/B30</f>
        <v>0</v>
      </c>
    </row>
    <row r="8" spans="1:16" x14ac:dyDescent="0.2">
      <c r="A8" s="2" t="s">
        <v>7</v>
      </c>
      <c r="B8" s="50">
        <f>SUMPRODUCT(([8]INGRESOS!$E$2:$E$400&lt;&gt;"KONE ELEVADORES, S.A.")*([8]INGRESOS!$F$2:$F$400)*([8]INGRESOS!$N$2:$N$400=1))</f>
        <v>1600</v>
      </c>
      <c r="C8" s="48">
        <f>$B$31*B24</f>
        <v>20250</v>
      </c>
      <c r="D8" s="27">
        <f>IF(B8,B8/C8,0)</f>
        <v>7.9012345679012344E-2</v>
      </c>
      <c r="E8" s="51">
        <f>SUMPRODUCT(([8]INGRESOS!$E$2:$E$400&lt;&gt;"KONE ELEVADORES, S.A.")*([8]INGRESOS!$F$2:$F$400)*([8]INGRESOS!$N$2:$N$400=2))</f>
        <v>0</v>
      </c>
      <c r="F8" s="48">
        <f>$B$31*C24</f>
        <v>9900</v>
      </c>
      <c r="G8" s="27">
        <f>IF(E8,E8/F8,0)</f>
        <v>0</v>
      </c>
      <c r="H8" s="51">
        <f>SUMPRODUCT(([8]INGRESOS!$E$2:$E$400&lt;&gt;"KONE ELEVADORES, S.A.")*([8]INGRESOS!$F$2:$F$400)*([8]INGRESOS!$N$2:$N$400=3))</f>
        <v>0</v>
      </c>
      <c r="I8" s="48">
        <f>$B$31*D24</f>
        <v>450</v>
      </c>
      <c r="J8" s="27">
        <f>IF(H8,H8/I8,0)</f>
        <v>0</v>
      </c>
      <c r="K8" s="52">
        <f>SUMPRODUCT(([8]INGRESOS!$E$2:$E$400&lt;&gt;"KONE ELEVADORES, S.A.")*([8]INGRESOS!$F$2:$F$400)*([8]INGRESOS!$N$2:$N$400=4))</f>
        <v>0</v>
      </c>
      <c r="L8" s="48">
        <f>$B$31*E24</f>
        <v>14400</v>
      </c>
      <c r="M8" s="27">
        <f>IF(K8,K8/L8,0)</f>
        <v>0</v>
      </c>
      <c r="N8" s="49">
        <f>B8+E8+H8+K8</f>
        <v>1600</v>
      </c>
      <c r="O8" s="24">
        <f>B8+E8+H8+K8-C8-F8-I8-L8</f>
        <v>-43400</v>
      </c>
      <c r="P8" s="12">
        <f>(B8+E8+H8+K8)/B31</f>
        <v>3.5555555555555556E-2</v>
      </c>
    </row>
    <row r="9" spans="1:16" x14ac:dyDescent="0.2">
      <c r="B9" s="18"/>
      <c r="C9" s="48"/>
      <c r="D9" s="27"/>
      <c r="E9" s="23"/>
      <c r="F9" s="49"/>
      <c r="G9" s="27"/>
      <c r="H9" s="23"/>
      <c r="I9" s="49"/>
      <c r="J9" s="27"/>
      <c r="K9" s="10"/>
      <c r="L9" s="49"/>
      <c r="M9" s="27"/>
      <c r="N9" s="22"/>
      <c r="O9" s="7"/>
      <c r="P9" s="11"/>
    </row>
    <row r="10" spans="1:16" x14ac:dyDescent="0.2">
      <c r="A10" s="3" t="s">
        <v>8</v>
      </c>
      <c r="B10" s="14">
        <f>SUM(B11:B12)</f>
        <v>0</v>
      </c>
      <c r="C10" s="48"/>
      <c r="D10" s="27"/>
      <c r="E10" s="19">
        <f>SUM(E11:E12)</f>
        <v>0</v>
      </c>
      <c r="F10" s="49"/>
      <c r="G10" s="27"/>
      <c r="H10" s="19">
        <f>SUM(H11:H12)</f>
        <v>0</v>
      </c>
      <c r="I10" s="49"/>
      <c r="J10" s="27"/>
      <c r="K10" s="19">
        <f>SUM(K11:K12)</f>
        <v>0</v>
      </c>
      <c r="L10" s="49"/>
      <c r="M10" s="27"/>
      <c r="N10" s="30">
        <f>SUM(B10:K10)</f>
        <v>0</v>
      </c>
      <c r="O10" s="7"/>
      <c r="P10" s="11"/>
    </row>
    <row r="11" spans="1:16" x14ac:dyDescent="0.2">
      <c r="A11" s="2" t="s">
        <v>23</v>
      </c>
      <c r="B11" s="50">
        <f>SUMPRODUCT(([9]INGRESOS!$E$2:$E$91="Garchitorena, s.l.")*([9]INGRESOS!$F$2:$F$91)*([9]INGRESOS!$N$2:$N$91=1))</f>
        <v>0</v>
      </c>
      <c r="C11" s="48">
        <f>$B$32*B25</f>
        <v>2700</v>
      </c>
      <c r="D11" s="27">
        <f>IF(B11,B11/C11,0)</f>
        <v>0</v>
      </c>
      <c r="E11" s="51">
        <f>SUMPRODUCT(([9]INGRESOS!$E$2:$E$91="Garchitorena, s.l.")*([9]INGRESOS!$F$2:$F$91)*([9]INGRESOS!$N$2:$N$91=2))</f>
        <v>0</v>
      </c>
      <c r="F11" s="48">
        <f>$B$32*C25</f>
        <v>2700</v>
      </c>
      <c r="G11" s="27">
        <f>IF(E11,E11/F11,0)</f>
        <v>0</v>
      </c>
      <c r="H11" s="51">
        <f>SUMPRODUCT(([9]INGRESOS!$E$2:$E$91="Garchitorena, s.l.")*([9]INGRESOS!$F$2:$F$91)*([9]INGRESOS!$N$2:$N$91=3))</f>
        <v>0</v>
      </c>
      <c r="I11" s="48">
        <f>$B$32*D25</f>
        <v>2700</v>
      </c>
      <c r="J11" s="27">
        <f>IF(H11,H11/I11,0)</f>
        <v>0</v>
      </c>
      <c r="K11" s="52">
        <f>SUMPRODUCT(([9]INGRESOS!$E$2:$E$91="Garchitorena, s.l.")*([9]INGRESOS!$F$2:$F$91)*([9]INGRESOS!$N$2:$N$91=4))</f>
        <v>0</v>
      </c>
      <c r="L11" s="48">
        <f>$B$32*E25</f>
        <v>2700</v>
      </c>
      <c r="M11" s="27">
        <f>IF(K11,K11/L11,0)</f>
        <v>0</v>
      </c>
      <c r="N11" s="49">
        <f>B11+E11+H11+K11</f>
        <v>0</v>
      </c>
      <c r="O11" s="24">
        <f>B11+E11+H11+K11-C11-F11-I11-L11</f>
        <v>-10800</v>
      </c>
      <c r="P11" s="12">
        <f>(B11+E11+H11+K11)/B32</f>
        <v>0</v>
      </c>
    </row>
    <row r="12" spans="1:16" x14ac:dyDescent="0.2">
      <c r="A12" s="2" t="s">
        <v>7</v>
      </c>
      <c r="B12" s="50">
        <f>SUMPRODUCT(([9]INGRESOS!$E$2:$E$400&lt;&gt;"Garchitorena, s.l.")*([9]INGRESOS!$F$2:$F$400)*([9]INGRESOS!$N$2:$N$400=1))-SUMPRODUCT(([9]INGRESOS!$E$2:$E$400="TRAZIA FORMACION Y GESTION, S.L.")*([9]INGRESOS!$F$2:$F$400)*([9]INGRESOS!$N$2:$N$400=1))</f>
        <v>0</v>
      </c>
      <c r="C12" s="48">
        <f>$B$33*B26</f>
        <v>4000</v>
      </c>
      <c r="D12" s="27">
        <f>IF(B12,B12/C12,0)</f>
        <v>0</v>
      </c>
      <c r="E12" s="51">
        <f>SUMPRODUCT(([9]INGRESOS!$E$2:$E$400&lt;&gt;"Garchitorena, s.l.")*([9]INGRESOS!$F$2:$F$400)*([9]INGRESOS!$N$2:$N$400=2))-SUMPRODUCT(([9]INGRESOS!$E$2:$E$400="TRAZIA FORMACION Y GESTION, S.L.")*([9]INGRESOS!$F$2:$F$400)*([9]INGRESOS!$N$2:$N$400=2))</f>
        <v>0</v>
      </c>
      <c r="F12" s="48">
        <f>$B$33*C26</f>
        <v>6400</v>
      </c>
      <c r="G12" s="27">
        <f>IF(E12,E12/F12,0)</f>
        <v>0</v>
      </c>
      <c r="H12" s="51">
        <f>SUMPRODUCT(([9]INGRESOS!$E$2:$E$400&lt;&gt;"Garchitorena, s.l.")*([9]INGRESOS!$F$2:$F$400)*([9]INGRESOS!$N$2:$N$400=3))-SUMPRODUCT(([9]INGRESOS!$E$2:$E$400="TRAZIA FORMACION Y GESTION, S.L.")*([9]INGRESOS!$F$2:$F$400)*([9]INGRESOS!$N$2:$N$400=3))</f>
        <v>0</v>
      </c>
      <c r="I12" s="48">
        <f>$B$33*D26</f>
        <v>2200</v>
      </c>
      <c r="J12" s="27">
        <f>IF(H12,H12/I12,0)</f>
        <v>0</v>
      </c>
      <c r="K12" s="52">
        <f>SUMPRODUCT(([9]INGRESOS!$E$2:$E$400&lt;&gt;"Garchitorena, s.l.")*([9]INGRESOS!$F$2:$F$400)*([9]INGRESOS!$N$2:$N$400=4))-SUMPRODUCT(([9]INGRESOS!$E$2:$E$400="TRAZIA FORMACION Y GESTION, S.L.")*([9]INGRESOS!$F$2:$F$400)*([9]INGRESOS!$N$2:$N$400=4))</f>
        <v>0</v>
      </c>
      <c r="L12" s="48">
        <f>$B$33*E26</f>
        <v>7400</v>
      </c>
      <c r="M12" s="27">
        <f>IF(K12,K12/L12,0)</f>
        <v>0</v>
      </c>
      <c r="N12" s="49">
        <f>B12+E12+H12+K12</f>
        <v>0</v>
      </c>
      <c r="O12" s="24">
        <f>B12+E12+H12+K12-C12-F12-I12-L12</f>
        <v>-20000</v>
      </c>
      <c r="P12" s="12">
        <f>(B12+E12+H12+K12)/B33</f>
        <v>0</v>
      </c>
    </row>
    <row r="13" spans="1:16" x14ac:dyDescent="0.2">
      <c r="M13" s="27"/>
    </row>
    <row r="15" spans="1:16" x14ac:dyDescent="0.2">
      <c r="L15" s="1" t="s">
        <v>11</v>
      </c>
      <c r="N15" s="25">
        <f>N6+N10</f>
        <v>1600</v>
      </c>
    </row>
    <row r="16" spans="1:16" x14ac:dyDescent="0.2">
      <c r="M16" s="1" t="s">
        <v>12</v>
      </c>
      <c r="N16" s="26">
        <f>SUM(B30:B33)</f>
        <v>87800</v>
      </c>
      <c r="P16" s="43">
        <f>N15/N16</f>
        <v>1.8223234624145785E-2</v>
      </c>
    </row>
    <row r="20" spans="1:14" x14ac:dyDescent="0.2">
      <c r="N20" s="22"/>
    </row>
    <row r="23" spans="1:14" x14ac:dyDescent="0.2">
      <c r="A23" s="1" t="s">
        <v>17</v>
      </c>
      <c r="B23" s="43">
        <v>0.17474023083354145</v>
      </c>
      <c r="C23" s="43">
        <v>0.28331668494370316</v>
      </c>
      <c r="D23" s="43">
        <v>0.32105786039239531</v>
      </c>
      <c r="E23" s="43">
        <v>0.22088522383036016</v>
      </c>
      <c r="G23" s="44">
        <f>SUM(B23:F23)</f>
        <v>1.0000000000000002</v>
      </c>
    </row>
    <row r="24" spans="1:14" x14ac:dyDescent="0.2">
      <c r="A24" s="1" t="s">
        <v>19</v>
      </c>
      <c r="B24" s="43">
        <v>0.45</v>
      </c>
      <c r="C24" s="43">
        <v>0.22</v>
      </c>
      <c r="D24" s="43">
        <v>0.01</v>
      </c>
      <c r="E24" s="43">
        <v>0.32</v>
      </c>
      <c r="G24" s="44">
        <f>SUM(B24:F24)</f>
        <v>1</v>
      </c>
    </row>
    <row r="25" spans="1:14" x14ac:dyDescent="0.2">
      <c r="A25" s="1" t="s">
        <v>22</v>
      </c>
      <c r="B25" s="40">
        <v>0.25</v>
      </c>
      <c r="C25" s="40">
        <v>0.25</v>
      </c>
      <c r="D25" s="40">
        <v>0.25</v>
      </c>
      <c r="E25" s="40">
        <v>0.25</v>
      </c>
      <c r="G25" s="44">
        <f>SUM(B25:F25)</f>
        <v>1</v>
      </c>
    </row>
    <row r="26" spans="1:14" x14ac:dyDescent="0.2">
      <c r="A26" s="1" t="s">
        <v>18</v>
      </c>
      <c r="B26" s="44">
        <v>0.2</v>
      </c>
      <c r="C26" s="44">
        <v>0.32</v>
      </c>
      <c r="D26" s="44">
        <v>0.11</v>
      </c>
      <c r="E26" s="44">
        <v>0.37</v>
      </c>
      <c r="G26" s="44">
        <f>SUM(B26:F26)</f>
        <v>1</v>
      </c>
    </row>
    <row r="28" spans="1:14" x14ac:dyDescent="0.2">
      <c r="A28" s="1" t="s">
        <v>21</v>
      </c>
    </row>
    <row r="29" spans="1:14" x14ac:dyDescent="0.2">
      <c r="B29" s="1">
        <v>2018</v>
      </c>
    </row>
    <row r="30" spans="1:14" x14ac:dyDescent="0.2">
      <c r="A30" s="1" t="s">
        <v>17</v>
      </c>
      <c r="B30" s="41">
        <v>12000</v>
      </c>
    </row>
    <row r="31" spans="1:14" ht="15" x14ac:dyDescent="0.25">
      <c r="A31" s="1" t="s">
        <v>19</v>
      </c>
      <c r="B31" s="45">
        <v>45000</v>
      </c>
      <c r="C31" s="41"/>
      <c r="H31" s="42"/>
    </row>
    <row r="32" spans="1:14" ht="15" x14ac:dyDescent="0.25">
      <c r="A32" s="1" t="s">
        <v>20</v>
      </c>
      <c r="B32" s="45">
        <f>900*12</f>
        <v>10800</v>
      </c>
      <c r="C32" s="41"/>
      <c r="H32" s="42"/>
    </row>
    <row r="33" spans="1:3" x14ac:dyDescent="0.2">
      <c r="A33" s="1" t="s">
        <v>18</v>
      </c>
      <c r="B33" s="45">
        <v>20000</v>
      </c>
      <c r="C33" s="41"/>
    </row>
    <row r="35" spans="1:3" x14ac:dyDescent="0.2">
      <c r="B35" s="53">
        <f>SUM(B30:B33)</f>
        <v>87800</v>
      </c>
    </row>
  </sheetData>
  <mergeCells count="1">
    <mergeCell ref="O4:P4"/>
  </mergeCells>
  <conditionalFormatting sqref="F19">
    <cfRule type="cellIs" dxfId="1" priority="4" operator="between">
      <formula>-0.5</formula>
      <formula>-0.2</formula>
    </cfRule>
  </conditionalFormatting>
  <conditionalFormatting sqref="P7:P8 P11:P1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{A92AE582-6FCC-413A-B277-18700D276F46}</x14:id>
        </ext>
      </extLst>
    </cfRule>
  </conditionalFormatting>
  <conditionalFormatting sqref="O11:O12 O7:O8">
    <cfRule type="cellIs" dxfId="0" priority="2" operator="greaterThan">
      <formula>1500</formula>
    </cfRule>
  </conditionalFormatting>
  <conditionalFormatting sqref="D12 G12 J12 M12">
    <cfRule type="dataBar" priority="1">
      <dataBar>
        <cfvo type="min"/>
        <cfvo type="max"/>
        <color rgb="FF0070C0"/>
      </dataBar>
      <extLst>
        <ext xmlns:x14="http://schemas.microsoft.com/office/spreadsheetml/2009/9/main" uri="{B025F937-C7B1-47D3-B67F-A62EFF666E3E}">
          <x14:id>{FCBA9B90-F9EB-4EF4-BD54-CA582CE9569E}</x14:id>
        </ext>
      </extLst>
    </cfRule>
  </conditionalFormatting>
  <pageMargins left="0.7" right="0.7" top="0.75" bottom="0.75" header="0.3" footer="0.3"/>
  <pageSetup paperSize="9" scale="9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2AE582-6FCC-413A-B277-18700D276F4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P7:P8 P11:P12</xm:sqref>
        </x14:conditionalFormatting>
        <x14:conditionalFormatting xmlns:xm="http://schemas.microsoft.com/office/excel/2006/main">
          <x14:cfRule type="dataBar" id="{FCBA9B90-F9EB-4EF4-BD54-CA582CE9569E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D12 G12 J12 M12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7" sqref="E7"/>
    </sheetView>
  </sheetViews>
  <sheetFormatPr baseColWidth="10" defaultRowHeight="15" x14ac:dyDescent="0.25"/>
  <cols>
    <col min="1" max="1" width="4.85546875" customWidth="1"/>
    <col min="2" max="2" width="5.5703125" customWidth="1"/>
    <col min="4" max="5" width="29.7109375" bestFit="1" customWidth="1"/>
    <col min="6" max="6" width="5.28515625" customWidth="1"/>
    <col min="7" max="7" width="27" bestFit="1" customWidth="1"/>
  </cols>
  <sheetData>
    <row r="1" spans="1:7" x14ac:dyDescent="0.25">
      <c r="A1">
        <v>2015</v>
      </c>
    </row>
    <row r="3" spans="1:7" x14ac:dyDescent="0.25">
      <c r="D3" s="35" t="s">
        <v>0</v>
      </c>
      <c r="E3" s="35" t="s">
        <v>1</v>
      </c>
      <c r="F3" s="35"/>
      <c r="G3" s="35" t="s">
        <v>15</v>
      </c>
    </row>
    <row r="4" spans="1:7" ht="33.75" x14ac:dyDescent="0.5">
      <c r="B4" s="31" t="s">
        <v>8</v>
      </c>
      <c r="C4" s="36"/>
      <c r="D4" s="33">
        <f>SUM('2015'!N11:N12)</f>
        <v>31314.21</v>
      </c>
      <c r="E4" s="33">
        <f>SUM('2015'!B32:B33)</f>
        <v>32625</v>
      </c>
      <c r="F4" s="33"/>
      <c r="G4" s="46">
        <f>D4-E4</f>
        <v>-1310.7900000000009</v>
      </c>
    </row>
    <row r="5" spans="1:7" ht="33.75" x14ac:dyDescent="0.5">
      <c r="B5" s="31" t="s">
        <v>6</v>
      </c>
      <c r="C5" s="36"/>
      <c r="D5" s="33">
        <f>SUM('2015'!N7:N8)</f>
        <v>44208.479999999996</v>
      </c>
      <c r="E5" s="33">
        <f>SUM('2015'!B30:B31)</f>
        <v>44208.479999999996</v>
      </c>
      <c r="F5" s="33"/>
      <c r="G5" s="46">
        <f>IF(D5-E5,D5-E5,0)</f>
        <v>0</v>
      </c>
    </row>
    <row r="6" spans="1:7" ht="33.75" x14ac:dyDescent="0.5">
      <c r="B6" s="31"/>
      <c r="C6" s="36"/>
      <c r="D6" s="33"/>
      <c r="E6" s="33"/>
      <c r="F6" s="33"/>
      <c r="G6" s="46"/>
    </row>
    <row r="7" spans="1:7" ht="33.75" x14ac:dyDescent="0.5">
      <c r="B7" s="32" t="s">
        <v>16</v>
      </c>
      <c r="C7" s="37"/>
      <c r="D7" s="34">
        <f>SUM(D4:D6)</f>
        <v>75522.69</v>
      </c>
      <c r="E7" s="34">
        <f>SUM(E4:E6)</f>
        <v>76833.48</v>
      </c>
      <c r="F7" s="33"/>
      <c r="G7" s="46">
        <f>D7-E7</f>
        <v>-1310.7899999999936</v>
      </c>
    </row>
  </sheetData>
  <customSheetViews>
    <customSheetView guid="{3AA4CA59-0D2D-4FD0-807A-908A40DA187D}">
      <selection activeCell="E7" sqref="E7"/>
      <pageMargins left="0.7" right="0.7" top="0.75" bottom="0.75" header="0.3" footer="0.3"/>
      <pageSetup paperSize="9" orientation="portrait" horizontalDpi="0" verticalDpi="0" r:id="rId1"/>
    </customSheetView>
    <customSheetView guid="{4D7D0A1F-3C73-469D-876D-F9EA7A389242}">
      <selection activeCell="E7" sqref="E7"/>
      <pageMargins left="0.7" right="0.7" top="0.75" bottom="0.75" header="0.3" footer="0.3"/>
      <pageSetup paperSize="9" orientation="portrait" horizontalDpi="0" verticalDpi="0" r:id="rId2"/>
    </customSheetView>
    <customSheetView guid="{FF07C34A-E6B4-4918-8C89-96C0DC6B56A6}">
      <selection activeCell="E7" sqref="E7"/>
      <pageMargins left="0.7" right="0.7" top="0.75" bottom="0.75" header="0.3" footer="0.3"/>
      <pageSetup paperSize="9" orientation="portrait" horizontalDpi="0" verticalDpi="0" r:id="rId3"/>
    </customSheetView>
  </customSheetViews>
  <conditionalFormatting sqref="G4:G5 G7">
    <cfRule type="dataBar" priority="1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{19FD7744-9122-4955-B7E5-57D822312DF4}</x14:id>
        </ext>
      </extLst>
    </cfRule>
  </conditionalFormatting>
  <pageMargins left="0.7" right="0.7" top="0.75" bottom="0.75" header="0.3" footer="0.3"/>
  <pageSetup paperSize="9" orientation="portrait" horizontalDpi="0" verticalDpi="0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FD7744-9122-4955-B7E5-57D822312DF4}">
            <x14:dataBar minLength="0" maxLength="100" axisPosition="middle">
              <x14:cfvo type="autoMin"/>
              <x14:cfvo type="autoMax"/>
              <x14:negativeFillColor rgb="FFFF0000"/>
              <x14:axisColor rgb="FF000000"/>
            </x14:dataBar>
          </x14:cfRule>
          <xm:sqref>G4:G5 G7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H14" sqref="H14"/>
    </sheetView>
  </sheetViews>
  <sheetFormatPr baseColWidth="10" defaultRowHeight="15" x14ac:dyDescent="0.25"/>
  <cols>
    <col min="1" max="1" width="4.85546875" style="42" customWidth="1"/>
    <col min="2" max="2" width="5.5703125" style="42" customWidth="1"/>
    <col min="3" max="3" width="11.42578125" style="42"/>
    <col min="4" max="5" width="29.7109375" style="42" bestFit="1" customWidth="1"/>
    <col min="6" max="6" width="5.28515625" style="42" customWidth="1"/>
    <col min="7" max="7" width="28.140625" style="42" bestFit="1" customWidth="1"/>
    <col min="8" max="16384" width="11.42578125" style="42"/>
  </cols>
  <sheetData>
    <row r="1" spans="1:7" x14ac:dyDescent="0.25">
      <c r="A1" s="42">
        <v>2016</v>
      </c>
    </row>
    <row r="3" spans="1:7" x14ac:dyDescent="0.25">
      <c r="D3" s="35" t="s">
        <v>0</v>
      </c>
      <c r="E3" s="35" t="s">
        <v>1</v>
      </c>
      <c r="F3" s="35"/>
      <c r="G3" s="35" t="s">
        <v>15</v>
      </c>
    </row>
    <row r="4" spans="1:7" ht="33.75" x14ac:dyDescent="0.5">
      <c r="B4" s="31" t="s">
        <v>8</v>
      </c>
      <c r="C4" s="36"/>
      <c r="D4" s="33">
        <f>SUM('2016'!N11:N12)</f>
        <v>16364.130000000001</v>
      </c>
      <c r="E4" s="33">
        <f>SUM('2016'!B32:B33)</f>
        <v>32625</v>
      </c>
      <c r="F4" s="33"/>
      <c r="G4" s="47">
        <f>D4-E4</f>
        <v>-16260.869999999999</v>
      </c>
    </row>
    <row r="5" spans="1:7" ht="33.75" x14ac:dyDescent="0.5">
      <c r="B5" s="31" t="s">
        <v>6</v>
      </c>
      <c r="C5" s="36"/>
      <c r="D5" s="33">
        <f>SUM('2016'!N7:N8)</f>
        <v>67297</v>
      </c>
      <c r="E5" s="33">
        <f>SUM('2016'!B30:B31)</f>
        <v>64375</v>
      </c>
      <c r="F5" s="33"/>
      <c r="G5" s="47">
        <f>IF(D5-E5,D5-E5,0)</f>
        <v>2922</v>
      </c>
    </row>
    <row r="6" spans="1:7" ht="33.75" x14ac:dyDescent="0.5">
      <c r="B6" s="31"/>
      <c r="C6" s="36"/>
      <c r="D6" s="33"/>
      <c r="E6" s="33"/>
      <c r="F6" s="33"/>
      <c r="G6" s="47"/>
    </row>
    <row r="7" spans="1:7" ht="33.75" x14ac:dyDescent="0.5">
      <c r="B7" s="32" t="s">
        <v>16</v>
      </c>
      <c r="C7" s="37"/>
      <c r="D7" s="34">
        <f>SUM(D4:D6)</f>
        <v>83661.13</v>
      </c>
      <c r="E7" s="34">
        <f>SUM(E4:E6)</f>
        <v>97000</v>
      </c>
      <c r="F7" s="33"/>
      <c r="G7" s="47">
        <f>D7-E7</f>
        <v>-13338.869999999995</v>
      </c>
    </row>
  </sheetData>
  <customSheetViews>
    <customSheetView guid="{3AA4CA59-0D2D-4FD0-807A-908A40DA187D}">
      <selection activeCell="H14" sqref="H14"/>
      <pageMargins left="0.7" right="0.7" top="0.75" bottom="0.75" header="0.3" footer="0.3"/>
      <pageSetup paperSize="9" orientation="portrait" horizontalDpi="0" verticalDpi="0" r:id="rId1"/>
    </customSheetView>
    <customSheetView guid="{4D7D0A1F-3C73-469D-876D-F9EA7A389242}">
      <selection activeCell="E13" sqref="E13"/>
      <pageMargins left="0.7" right="0.7" top="0.75" bottom="0.75" header="0.3" footer="0.3"/>
      <pageSetup paperSize="9" orientation="portrait" horizontalDpi="0" verticalDpi="0" r:id="rId2"/>
    </customSheetView>
    <customSheetView guid="{FF07C34A-E6B4-4918-8C89-96C0DC6B56A6}">
      <selection activeCell="H14" sqref="H14"/>
      <pageMargins left="0.7" right="0.7" top="0.75" bottom="0.75" header="0.3" footer="0.3"/>
      <pageSetup paperSize="9" orientation="portrait" horizontalDpi="0" verticalDpi="0" r:id="rId3"/>
    </customSheetView>
  </customSheetViews>
  <conditionalFormatting sqref="G4:G5 G7">
    <cfRule type="dataBar" priority="1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{EC273BDE-8BF8-4443-A1E7-65167AF36B50}</x14:id>
        </ext>
      </extLst>
    </cfRule>
  </conditionalFormatting>
  <pageMargins left="0.7" right="0.7" top="0.75" bottom="0.75" header="0.3" footer="0.3"/>
  <pageSetup paperSize="9" orientation="portrait" horizontalDpi="0" verticalDpi="0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273BDE-8BF8-4443-A1E7-65167AF36B50}">
            <x14:dataBar minLength="0" maxLength="100" axisPosition="middle">
              <x14:cfvo type="autoMin"/>
              <x14:cfvo type="autoMax"/>
              <x14:negativeFillColor rgb="FFFF0000"/>
              <x14:axisColor rgb="FF000000"/>
            </x14:dataBar>
          </x14:cfRule>
          <xm:sqref>G4:G5 G7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7" sqref="D7"/>
    </sheetView>
  </sheetViews>
  <sheetFormatPr baseColWidth="10" defaultRowHeight="15" x14ac:dyDescent="0.25"/>
  <cols>
    <col min="1" max="1" width="4.85546875" style="42" customWidth="1"/>
    <col min="2" max="2" width="5.5703125" style="42" customWidth="1"/>
    <col min="3" max="3" width="11.42578125" style="42"/>
    <col min="4" max="5" width="29.7109375" style="42" bestFit="1" customWidth="1"/>
    <col min="6" max="6" width="5.28515625" style="42" customWidth="1"/>
    <col min="7" max="7" width="28.140625" style="42" bestFit="1" customWidth="1"/>
    <col min="8" max="16384" width="11.42578125" style="42"/>
  </cols>
  <sheetData>
    <row r="1" spans="1:7" x14ac:dyDescent="0.25">
      <c r="A1" s="42">
        <v>2017</v>
      </c>
    </row>
    <row r="3" spans="1:7" x14ac:dyDescent="0.25">
      <c r="D3" s="35" t="s">
        <v>0</v>
      </c>
      <c r="E3" s="35" t="s">
        <v>1</v>
      </c>
      <c r="F3" s="35"/>
      <c r="G3" s="35" t="s">
        <v>15</v>
      </c>
    </row>
    <row r="4" spans="1:7" ht="33.75" x14ac:dyDescent="0.5">
      <c r="B4" s="31" t="s">
        <v>8</v>
      </c>
      <c r="C4" s="36"/>
      <c r="D4" s="33">
        <f>SUM('2017'!N11:N12)</f>
        <v>38192.840000000004</v>
      </c>
      <c r="E4" s="33">
        <f>SUM('2017'!B32:B33)</f>
        <v>33225</v>
      </c>
      <c r="F4" s="33"/>
      <c r="G4" s="47">
        <f>D4-E4</f>
        <v>4967.8400000000038</v>
      </c>
    </row>
    <row r="5" spans="1:7" ht="33.75" x14ac:dyDescent="0.5">
      <c r="B5" s="31" t="s">
        <v>6</v>
      </c>
      <c r="C5" s="36"/>
      <c r="D5" s="33">
        <f>SUM('2017'!N7:N8)</f>
        <v>51116.800000000003</v>
      </c>
      <c r="E5" s="33">
        <f>SUM('2017'!B30:B31)</f>
        <v>54375</v>
      </c>
      <c r="F5" s="33"/>
      <c r="G5" s="47">
        <f>IF(D5-E5,D5-E5,0)</f>
        <v>-3258.1999999999971</v>
      </c>
    </row>
    <row r="6" spans="1:7" ht="33.75" x14ac:dyDescent="0.5">
      <c r="B6" s="31"/>
      <c r="C6" s="36"/>
      <c r="D6" s="33"/>
      <c r="E6" s="33"/>
      <c r="F6" s="33"/>
      <c r="G6" s="47"/>
    </row>
    <row r="7" spans="1:7" ht="33.75" x14ac:dyDescent="0.5">
      <c r="B7" s="32" t="s">
        <v>16</v>
      </c>
      <c r="C7" s="37"/>
      <c r="D7" s="34">
        <f>SUM(D4:D6)</f>
        <v>89309.640000000014</v>
      </c>
      <c r="E7" s="34">
        <f>SUM(E4:E6)</f>
        <v>87600</v>
      </c>
      <c r="F7" s="33"/>
      <c r="G7" s="47">
        <f>D7-E7</f>
        <v>1709.640000000014</v>
      </c>
    </row>
  </sheetData>
  <conditionalFormatting sqref="G4:G5 G7">
    <cfRule type="dataBar" priority="1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{941B54A6-49B4-4630-B344-1BE294C22FA2}</x14:id>
        </ext>
      </extLst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1B54A6-49B4-4630-B344-1BE294C22FA2}">
            <x14:dataBar minLength="0" maxLength="100" axisPosition="middle">
              <x14:cfvo type="autoMin"/>
              <x14:cfvo type="autoMax"/>
              <x14:negativeFillColor rgb="FFFF0000"/>
              <x14:axisColor rgb="FF000000"/>
            </x14:dataBar>
          </x14:cfRule>
          <xm:sqref>G4:G5 G7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4" sqref="D4"/>
    </sheetView>
  </sheetViews>
  <sheetFormatPr baseColWidth="10" defaultRowHeight="15" x14ac:dyDescent="0.25"/>
  <cols>
    <col min="1" max="1" width="4.85546875" style="42" customWidth="1"/>
    <col min="2" max="2" width="5.5703125" style="42" customWidth="1"/>
    <col min="3" max="3" width="11.42578125" style="42"/>
    <col min="4" max="5" width="29.7109375" style="42" bestFit="1" customWidth="1"/>
    <col min="6" max="6" width="5.28515625" style="42" customWidth="1"/>
    <col min="7" max="7" width="28.140625" style="42" bestFit="1" customWidth="1"/>
    <col min="8" max="16384" width="11.42578125" style="42"/>
  </cols>
  <sheetData>
    <row r="1" spans="1:7" x14ac:dyDescent="0.25">
      <c r="A1" s="42">
        <v>2018</v>
      </c>
    </row>
    <row r="3" spans="1:7" x14ac:dyDescent="0.25">
      <c r="D3" s="35" t="s">
        <v>0</v>
      </c>
      <c r="E3" s="35" t="s">
        <v>1</v>
      </c>
      <c r="F3" s="35"/>
      <c r="G3" s="35" t="s">
        <v>15</v>
      </c>
    </row>
    <row r="4" spans="1:7" ht="33.75" x14ac:dyDescent="0.5">
      <c r="B4" s="31" t="s">
        <v>8</v>
      </c>
      <c r="C4" s="36"/>
      <c r="D4" s="33">
        <f>SUM('2018'!N11:N12)</f>
        <v>0</v>
      </c>
      <c r="E4" s="33">
        <f>SUM('2018'!B32:B33)</f>
        <v>30800</v>
      </c>
      <c r="F4" s="33"/>
      <c r="G4" s="47">
        <f>D4-E4</f>
        <v>-30800</v>
      </c>
    </row>
    <row r="5" spans="1:7" ht="33.75" x14ac:dyDescent="0.5">
      <c r="B5" s="31" t="s">
        <v>6</v>
      </c>
      <c r="C5" s="36"/>
      <c r="D5" s="33">
        <f>SUM('2018'!N7:N8)</f>
        <v>1600</v>
      </c>
      <c r="E5" s="33">
        <f>SUM('2018'!B30:B31)</f>
        <v>57000</v>
      </c>
      <c r="F5" s="33"/>
      <c r="G5" s="47">
        <f>IF(D5-E5,D5-E5,0)</f>
        <v>-55400</v>
      </c>
    </row>
    <row r="6" spans="1:7" ht="33.75" x14ac:dyDescent="0.5">
      <c r="B6" s="31"/>
      <c r="C6" s="36"/>
      <c r="D6" s="33"/>
      <c r="E6" s="33"/>
      <c r="F6" s="33"/>
      <c r="G6" s="47"/>
    </row>
    <row r="7" spans="1:7" ht="33.75" x14ac:dyDescent="0.5">
      <c r="B7" s="32" t="s">
        <v>16</v>
      </c>
      <c r="C7" s="37"/>
      <c r="D7" s="34">
        <f>SUM(D4:D6)</f>
        <v>1600</v>
      </c>
      <c r="E7" s="34">
        <f>SUM(E4:E6)</f>
        <v>87800</v>
      </c>
      <c r="F7" s="33"/>
      <c r="G7" s="47">
        <f>D7-E7</f>
        <v>-86200</v>
      </c>
    </row>
  </sheetData>
  <conditionalFormatting sqref="G4:G5 G7">
    <cfRule type="dataBar" priority="1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{B126C579-559F-46EE-ABBF-AE75BD387E66}</x14:id>
        </ext>
      </extLst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126C579-559F-46EE-ABBF-AE75BD387E66}">
            <x14:dataBar minLength="0" maxLength="100" axisPosition="middle">
              <x14:cfvo type="autoMin"/>
              <x14:cfvo type="autoMax"/>
              <x14:negativeFillColor rgb="FFFF0000"/>
              <x14:axisColor rgb="FF000000"/>
            </x14:dataBar>
          </x14:cfRule>
          <xm:sqref>G4:G5 G7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2015</vt:lpstr>
      <vt:lpstr>2016</vt:lpstr>
      <vt:lpstr>2017</vt:lpstr>
      <vt:lpstr>2018</vt:lpstr>
      <vt:lpstr>ESTADO 2015</vt:lpstr>
      <vt:lpstr>ESTADO 2016</vt:lpstr>
      <vt:lpstr>ESTADO 2017</vt:lpstr>
      <vt:lpstr>ESTADO 2018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cp:lastPrinted>2018-01-19T12:27:41Z</cp:lastPrinted>
  <dcterms:created xsi:type="dcterms:W3CDTF">2015-11-06T16:31:52Z</dcterms:created>
  <dcterms:modified xsi:type="dcterms:W3CDTF">2018-02-05T15:39:29Z</dcterms:modified>
</cp:coreProperties>
</file>