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bookViews>
    <workbookView xWindow="0" yWindow="0" windowWidth="6405" windowHeight="11355"/>
  </bookViews>
  <sheets>
    <sheet name="DATOS" sheetId="1" r:id="rId1"/>
    <sheet name="UNITARIOS" sheetId="4" r:id="rId2"/>
    <sheet name="PRESUPUESTO" sheetId="5" r:id="rId3"/>
    <sheet name="MEDICION" sheetId="6" r:id="rId4"/>
    <sheet name="Hoja2" sheetId="7" r:id="rId5"/>
  </sheet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D127" i="5" l="1"/>
  <c r="D66" i="5"/>
  <c r="B2" i="6"/>
  <c r="H32" i="6" l="1"/>
  <c r="H30" i="6"/>
  <c r="H28" i="6"/>
  <c r="H26" i="6"/>
  <c r="H24" i="6"/>
  <c r="H22" i="6"/>
  <c r="H20" i="6"/>
  <c r="H18" i="6"/>
  <c r="H16" i="6"/>
  <c r="H14" i="6"/>
  <c r="H12" i="6"/>
  <c r="H10" i="6"/>
  <c r="H8" i="6"/>
  <c r="F33" i="6"/>
  <c r="E33" i="6"/>
  <c r="D33" i="6"/>
  <c r="C33" i="6"/>
  <c r="B33" i="6"/>
  <c r="A33" i="6"/>
  <c r="F31" i="6"/>
  <c r="E31" i="6"/>
  <c r="D31" i="6"/>
  <c r="C31" i="6"/>
  <c r="B31" i="6"/>
  <c r="A31" i="6"/>
  <c r="F29" i="6"/>
  <c r="E29" i="6"/>
  <c r="D29" i="6"/>
  <c r="C29" i="6"/>
  <c r="B29" i="6"/>
  <c r="A29" i="6"/>
  <c r="F27" i="6"/>
  <c r="E27" i="6"/>
  <c r="D27" i="6"/>
  <c r="C27" i="6"/>
  <c r="B27" i="6"/>
  <c r="A27" i="6"/>
  <c r="F25" i="6"/>
  <c r="E25" i="6"/>
  <c r="D25" i="6"/>
  <c r="C25" i="6"/>
  <c r="B25" i="6"/>
  <c r="A25" i="6"/>
  <c r="F23" i="6"/>
  <c r="E23" i="6"/>
  <c r="D23" i="6"/>
  <c r="C23" i="6"/>
  <c r="B23" i="6"/>
  <c r="A23" i="6"/>
  <c r="F21" i="6"/>
  <c r="E21" i="6"/>
  <c r="D21" i="6"/>
  <c r="C21" i="6"/>
  <c r="B21" i="6"/>
  <c r="A21" i="6"/>
  <c r="F19" i="6"/>
  <c r="E19" i="6"/>
  <c r="D19" i="6"/>
  <c r="C19" i="6"/>
  <c r="B19" i="6"/>
  <c r="A19" i="6"/>
  <c r="F17" i="6"/>
  <c r="E17" i="6"/>
  <c r="D17" i="6"/>
  <c r="C17" i="6"/>
  <c r="B17" i="6"/>
  <c r="A17" i="6"/>
  <c r="F15" i="6"/>
  <c r="E15" i="6"/>
  <c r="D15" i="6"/>
  <c r="C15" i="6"/>
  <c r="B15" i="6"/>
  <c r="A15" i="6"/>
  <c r="F13" i="6"/>
  <c r="E13" i="6"/>
  <c r="D13" i="6"/>
  <c r="C13" i="6"/>
  <c r="B13" i="6"/>
  <c r="A13" i="6"/>
  <c r="F11" i="6"/>
  <c r="E11" i="6"/>
  <c r="D11" i="6"/>
  <c r="C11" i="6"/>
  <c r="B11" i="6"/>
  <c r="A11" i="6"/>
  <c r="F9" i="6"/>
  <c r="E9" i="6"/>
  <c r="D9" i="6"/>
  <c r="C9" i="6"/>
  <c r="B9" i="6"/>
  <c r="A9" i="6"/>
  <c r="F7" i="6"/>
  <c r="E7" i="6"/>
  <c r="D7" i="6"/>
  <c r="C7" i="6"/>
  <c r="B7" i="6"/>
  <c r="A7" i="6"/>
  <c r="H9" i="6" l="1"/>
  <c r="H17" i="6"/>
  <c r="H25" i="6"/>
  <c r="H33" i="6"/>
  <c r="H7" i="6"/>
  <c r="H15" i="6"/>
  <c r="H23" i="6"/>
  <c r="H31" i="6"/>
  <c r="H13" i="6"/>
  <c r="H21" i="6"/>
  <c r="H29" i="6"/>
  <c r="H11" i="6"/>
  <c r="H19" i="6"/>
  <c r="H27" i="6"/>
  <c r="D70" i="5"/>
  <c r="D68" i="5"/>
  <c r="D23" i="5"/>
  <c r="I23" i="5" s="1"/>
  <c r="E23" i="5"/>
  <c r="H35" i="5"/>
  <c r="D152" i="5"/>
  <c r="I152" i="5"/>
  <c r="D150" i="5"/>
  <c r="I150" i="5"/>
  <c r="D148" i="5"/>
  <c r="I148" i="5"/>
  <c r="D146" i="5"/>
  <c r="I146" i="5"/>
  <c r="D144" i="5"/>
  <c r="I144" i="5"/>
  <c r="D139" i="5"/>
  <c r="E139" i="5"/>
  <c r="F139" i="5"/>
  <c r="I139" i="5"/>
  <c r="D137" i="5"/>
  <c r="E137" i="5"/>
  <c r="F137" i="5"/>
  <c r="I137" i="5"/>
  <c r="D135" i="5"/>
  <c r="E135" i="5"/>
  <c r="F135" i="5"/>
  <c r="I135" i="5"/>
  <c r="D131" i="5"/>
  <c r="I131" i="5"/>
  <c r="D122" i="5"/>
  <c r="I122" i="5" s="1"/>
  <c r="E122" i="5"/>
  <c r="F122" i="5"/>
  <c r="G122" i="5"/>
  <c r="H122" i="5"/>
  <c r="D120" i="5"/>
  <c r="E120" i="5"/>
  <c r="F120" i="5"/>
  <c r="I120" i="5"/>
  <c r="D118" i="5"/>
  <c r="E118" i="5"/>
  <c r="I118" i="5"/>
  <c r="D114" i="5"/>
  <c r="I114" i="5"/>
  <c r="D112" i="5"/>
  <c r="I112" i="5"/>
  <c r="D110" i="5"/>
  <c r="I110" i="5"/>
  <c r="D108" i="5"/>
  <c r="I108" i="5"/>
  <c r="D106" i="5"/>
  <c r="I106" i="5" s="1"/>
  <c r="D104" i="5"/>
  <c r="I104" i="5"/>
  <c r="D102" i="5"/>
  <c r="I102" i="5"/>
  <c r="D100" i="5"/>
  <c r="I100" i="5"/>
  <c r="D98" i="5"/>
  <c r="I98" i="5"/>
  <c r="D96" i="5"/>
  <c r="I96" i="5"/>
  <c r="D94" i="5"/>
  <c r="I94" i="5"/>
  <c r="D87" i="5"/>
  <c r="I87" i="5" s="1"/>
  <c r="E87" i="5"/>
  <c r="F87" i="5"/>
  <c r="D74" i="5"/>
  <c r="I74" i="5" s="1"/>
  <c r="E74" i="5"/>
  <c r="D72" i="5"/>
  <c r="I72" i="5" s="1"/>
  <c r="E72" i="5"/>
  <c r="I66" i="5"/>
  <c r="D64" i="5"/>
  <c r="E64" i="5"/>
  <c r="F64" i="5"/>
  <c r="G64" i="5"/>
  <c r="I64" i="5"/>
  <c r="D50" i="5"/>
  <c r="E50" i="5"/>
  <c r="F50" i="5"/>
  <c r="G50" i="5"/>
  <c r="I50" i="5"/>
  <c r="D37" i="5"/>
  <c r="E37" i="5"/>
  <c r="F37" i="5"/>
  <c r="G37" i="5"/>
  <c r="I37" i="5"/>
  <c r="D31" i="5"/>
  <c r="E31" i="5"/>
  <c r="F31" i="5"/>
  <c r="G31" i="5"/>
  <c r="I31" i="5"/>
  <c r="D29" i="5"/>
  <c r="I29" i="5"/>
  <c r="D19" i="5"/>
  <c r="E19" i="5"/>
  <c r="I19" i="5"/>
  <c r="D17" i="5"/>
  <c r="E17" i="5"/>
  <c r="I17" i="5" s="1"/>
  <c r="D15" i="5"/>
  <c r="E15" i="5"/>
  <c r="F15" i="5"/>
  <c r="G15" i="5"/>
  <c r="I15" i="5"/>
  <c r="D13" i="5"/>
  <c r="E13" i="5"/>
  <c r="F13" i="5"/>
  <c r="G13" i="5"/>
  <c r="F133" i="5"/>
  <c r="H85" i="5"/>
  <c r="H83" i="5"/>
  <c r="G78" i="5"/>
  <c r="G62" i="5"/>
  <c r="G60" i="5"/>
  <c r="G44" i="5"/>
  <c r="G39" i="5"/>
  <c r="G11" i="5"/>
  <c r="G9" i="5"/>
  <c r="G7" i="5"/>
  <c r="E133" i="5"/>
  <c r="D133" i="5"/>
  <c r="I133" i="5"/>
  <c r="D129" i="5"/>
  <c r="I129" i="5"/>
  <c r="I127" i="5"/>
  <c r="D116" i="5"/>
  <c r="I116" i="5"/>
  <c r="D92" i="5"/>
  <c r="I92" i="5"/>
  <c r="G85" i="5"/>
  <c r="F85" i="5"/>
  <c r="E85" i="5"/>
  <c r="D85" i="5"/>
  <c r="I85" i="5"/>
  <c r="G83" i="5"/>
  <c r="F83" i="5"/>
  <c r="E83" i="5"/>
  <c r="D83" i="5"/>
  <c r="I83" i="5"/>
  <c r="F78" i="5"/>
  <c r="E78" i="5"/>
  <c r="D78" i="5"/>
  <c r="F76" i="5"/>
  <c r="E76" i="5"/>
  <c r="D76" i="5"/>
  <c r="F62" i="5"/>
  <c r="E62" i="5"/>
  <c r="D62" i="5"/>
  <c r="I62" i="5"/>
  <c r="F60" i="5"/>
  <c r="E60" i="5"/>
  <c r="D60" i="5"/>
  <c r="I60" i="5"/>
  <c r="E54" i="5"/>
  <c r="D54" i="5"/>
  <c r="I54" i="5"/>
  <c r="E52" i="5"/>
  <c r="D52" i="5"/>
  <c r="I52" i="5"/>
  <c r="E48" i="5"/>
  <c r="D48" i="5"/>
  <c r="I48" i="5" s="1"/>
  <c r="F46" i="5"/>
  <c r="E46" i="5"/>
  <c r="D46" i="5"/>
  <c r="I46" i="5"/>
  <c r="F44" i="5"/>
  <c r="E44" i="5"/>
  <c r="I44" i="5" s="1"/>
  <c r="D44" i="5"/>
  <c r="F39" i="5"/>
  <c r="E39" i="5"/>
  <c r="I39" i="5" s="1"/>
  <c r="D39" i="5"/>
  <c r="G35" i="5"/>
  <c r="D35" i="5"/>
  <c r="I35" i="5" s="1"/>
  <c r="E35" i="5"/>
  <c r="F35" i="5"/>
  <c r="E33" i="5"/>
  <c r="D33" i="5"/>
  <c r="I33" i="5" s="1"/>
  <c r="D27" i="5"/>
  <c r="I27" i="5"/>
  <c r="F25" i="5"/>
  <c r="E25" i="5"/>
  <c r="D25" i="5"/>
  <c r="I25" i="5"/>
  <c r="F21" i="5"/>
  <c r="E21" i="5"/>
  <c r="D21" i="5"/>
  <c r="I21" i="5"/>
  <c r="F11" i="5"/>
  <c r="E11" i="5"/>
  <c r="D11" i="5"/>
  <c r="I11" i="5"/>
  <c r="F9" i="5"/>
  <c r="E9" i="5"/>
  <c r="I9" i="5" s="1"/>
  <c r="D9" i="5"/>
  <c r="F7" i="5"/>
  <c r="E7" i="5"/>
  <c r="D7" i="5"/>
  <c r="I7" i="5"/>
  <c r="I78" i="5"/>
  <c r="I76" i="5"/>
  <c r="I13" i="5" l="1"/>
  <c r="I157" i="5" s="1"/>
  <c r="B3" i="1" s="1"/>
  <c r="B144" i="5"/>
  <c r="B144" i="1"/>
  <c r="B150" i="1"/>
  <c r="B150" i="5"/>
  <c r="B148" i="1"/>
  <c r="B148" i="5"/>
  <c r="B152" i="5"/>
  <c r="B152" i="1"/>
  <c r="B146" i="1"/>
  <c r="B146" i="5"/>
</calcChain>
</file>

<file path=xl/sharedStrings.xml><?xml version="1.0" encoding="utf-8"?>
<sst xmlns="http://schemas.openxmlformats.org/spreadsheetml/2006/main" count="687" uniqueCount="189">
  <si>
    <t>PAVIMENTO</t>
  </si>
  <si>
    <t>MEDIA</t>
  </si>
  <si>
    <t>BAJA</t>
  </si>
  <si>
    <t>ALTA</t>
  </si>
  <si>
    <t>INTRO</t>
  </si>
  <si>
    <t>CHAPADO</t>
  </si>
  <si>
    <t>BARANDILLAS</t>
  </si>
  <si>
    <t>RECUPERAR</t>
  </si>
  <si>
    <t>NO RECUP.</t>
  </si>
  <si>
    <t>PUERTAS</t>
  </si>
  <si>
    <t>BAJAR</t>
  </si>
  <si>
    <t>PUERTAS ASC.</t>
  </si>
  <si>
    <t>RELLENO</t>
  </si>
  <si>
    <t>NO COMPLEJO</t>
  </si>
  <si>
    <t>COMPLEJO</t>
  </si>
  <si>
    <t>ESCALERA</t>
  </si>
  <si>
    <t>HASTA 9 PELD</t>
  </si>
  <si>
    <t>COMPLETA</t>
  </si>
  <si>
    <t>&gt;9 PELD.</t>
  </si>
  <si>
    <t>PELDAÑOS</t>
  </si>
  <si>
    <t>NUMERO</t>
  </si>
  <si>
    <t>TABIQUES</t>
  </si>
  <si>
    <t>M2</t>
  </si>
  <si>
    <t>TECHOS</t>
  </si>
  <si>
    <t>INTRO.</t>
  </si>
  <si>
    <t>BUZONES</t>
  </si>
  <si>
    <t>DESMONTAJR</t>
  </si>
  <si>
    <t>REUBICAR</t>
  </si>
  <si>
    <t>FOSO</t>
  </si>
  <si>
    <t>REHACER</t>
  </si>
  <si>
    <t>IMPERM.</t>
  </si>
  <si>
    <t>COMPLETO</t>
  </si>
  <si>
    <t>CONTENEDORES</t>
  </si>
  <si>
    <t>DEMOLICIONES</t>
  </si>
  <si>
    <t>ALBAÑILERÍA</t>
  </si>
  <si>
    <t>PARED SOPORTE</t>
  </si>
  <si>
    <t>TABIQUE</t>
  </si>
  <si>
    <t>COLOCAR PUERTA</t>
  </si>
  <si>
    <t>CANTIDAD</t>
  </si>
  <si>
    <t>REVESTIMIENTOS</t>
  </si>
  <si>
    <t>ALICATADO</t>
  </si>
  <si>
    <t>SUELO INST.</t>
  </si>
  <si>
    <t>LACADOS</t>
  </si>
  <si>
    <t>PUERTA CUARTO</t>
  </si>
  <si>
    <t>PUERTA ASC</t>
  </si>
  <si>
    <t>FRENTE ASC(X PARADA)</t>
  </si>
  <si>
    <t>PINTURA</t>
  </si>
  <si>
    <t>CERRAMIENTOS Y PROTECCIONES</t>
  </si>
  <si>
    <t>BARANDILLA</t>
  </si>
  <si>
    <t>TUBO/BARROTE</t>
  </si>
  <si>
    <t>TUBO/VIDRIO</t>
  </si>
  <si>
    <t>INOX/BARROTE</t>
  </si>
  <si>
    <t>INOX/VIDRIO</t>
  </si>
  <si>
    <t>PUERTA EDIF.</t>
  </si>
  <si>
    <t>HIERRO</t>
  </si>
  <si>
    <t>INOX</t>
  </si>
  <si>
    <t>ALU</t>
  </si>
  <si>
    <t>MADERA</t>
  </si>
  <si>
    <t>PASAMANOS</t>
  </si>
  <si>
    <t>TUBO</t>
  </si>
  <si>
    <t>INSTALACIONES</t>
  </si>
  <si>
    <t>PULSADOR</t>
  </si>
  <si>
    <t>DOWNLIGHT</t>
  </si>
  <si>
    <t>DETECTOR</t>
  </si>
  <si>
    <t>CRESPUSCULAR</t>
  </si>
  <si>
    <t>DESP. CAJAS COMÚN</t>
  </si>
  <si>
    <t>DESP. CAJAS ICT</t>
  </si>
  <si>
    <t>DESP. MODULOS</t>
  </si>
  <si>
    <t>DESP. CENT. ENTERA</t>
  </si>
  <si>
    <t>DESPLAZAR CGP</t>
  </si>
  <si>
    <t>DESP. PUNTUAL AGUA</t>
  </si>
  <si>
    <t>DESP. CENTR. CONT.</t>
  </si>
  <si>
    <t>BOMBAS</t>
  </si>
  <si>
    <t>BAJAR INTERFONO</t>
  </si>
  <si>
    <t>NUEVO INT. ANALG.</t>
  </si>
  <si>
    <t>PLACA CALLE</t>
  </si>
  <si>
    <t>TELEFONOS</t>
  </si>
  <si>
    <t>NUEVO INT. DIGITAL</t>
  </si>
  <si>
    <t>B/N</t>
  </si>
  <si>
    <t>COLOR</t>
  </si>
  <si>
    <t>REMATES</t>
  </si>
  <si>
    <t>INST. PROTECCIÓN Y SEGURIDAD</t>
  </si>
  <si>
    <t>LUMINARIA EMERG.</t>
  </si>
  <si>
    <t>SEÑALÉTICA</t>
  </si>
  <si>
    <t>PUERTA EI245-C5</t>
  </si>
  <si>
    <t>CHAPA</t>
  </si>
  <si>
    <t>FRENTE ARM. EI245-C5</t>
  </si>
  <si>
    <t>PUERTA</t>
  </si>
  <si>
    <t>FRENTE ARMARIO</t>
  </si>
  <si>
    <t>CEGADO+APERTURA (90º-180º)</t>
  </si>
  <si>
    <t>QUITAR+NUEVA(FURE)</t>
  </si>
  <si>
    <t>BAJAR(COTA 0)</t>
  </si>
  <si>
    <t>PANELADO</t>
  </si>
  <si>
    <t>ESPEJOS/DECORACIÓN</t>
  </si>
  <si>
    <t>OTROS</t>
  </si>
  <si>
    <t>CANCELAS</t>
  </si>
  <si>
    <t>JARDINERAS</t>
  </si>
  <si>
    <t>SANITARIOS</t>
  </si>
  <si>
    <t>RAMPA</t>
  </si>
  <si>
    <r>
      <rPr>
        <sz val="9"/>
        <color theme="1"/>
        <rFont val="Calibri"/>
        <family val="2"/>
      </rPr>
      <t>&lt;</t>
    </r>
    <r>
      <rPr>
        <sz val="9"/>
        <color theme="1"/>
        <rFont val="Calibri"/>
        <family val="2"/>
        <scheme val="minor"/>
      </rPr>
      <t>10%</t>
    </r>
  </si>
  <si>
    <t>PELDAÑEADO</t>
  </si>
  <si>
    <t>GENERAL</t>
  </si>
  <si>
    <t>RESTRINGIDO</t>
  </si>
  <si>
    <t>INTERIOR</t>
  </si>
  <si>
    <t>EDIFICIO</t>
  </si>
  <si>
    <t>PANELADOS/ESPEJOS</t>
  </si>
  <si>
    <t>ENLUCIDO/ENFOSCADO</t>
  </si>
  <si>
    <t>EXTINTOR 21A-113B</t>
  </si>
  <si>
    <t>Demolición de pavimento existente en LA ZONA DE ACTUACIÓN, de baldosas de piedra natural, terrazo o gres, y picado del material de agarre, con medios manuales y carga manual de escombros sobre camión o contenedor.</t>
  </si>
  <si>
    <t>Demolición de chapado de placas de piedra natural y picado de la capa base de mortero, con medios manuales, y carga manual de escombros sobre camión o contenedor.</t>
  </si>
  <si>
    <t>Demolición de alicatado de azulejo y picado de la capa base de mortero, con medios manuales, y carga manual de escombros sobre camión o contenedor.</t>
  </si>
  <si>
    <t>Levantado de panelado de madera en paredes existentes en zaguan</t>
  </si>
  <si>
    <t>Desmontaje y retirada de espejos/decoración existentes en paredes. Sin transporte a vertedero.</t>
  </si>
  <si>
    <t>Levantado de barandillas y pasamanos metálicos, con retirada de escombros y carga, a pie de obra.</t>
  </si>
  <si>
    <t>VARIOS</t>
  </si>
  <si>
    <t>..</t>
  </si>
  <si>
    <t>TOTAL PRESUPUESTO</t>
  </si>
  <si>
    <t>Desmontaje de hoja de puerta interior de paso de carpintería de madera, galces, tapajuntas y herrajes, con medios manuales y carga manual del material desmontado sobre camión o contenedor.</t>
  </si>
  <si>
    <t xml:space="preserve">Demolición de relleno de zaguan,escalera,zona perimetral del ascensor, hasta llegar a nivel de acceso, </t>
  </si>
  <si>
    <t>Demolición parte de escalera a remodelar. Incluso retirada de escombro a pie de carga.</t>
  </si>
  <si>
    <t>Demolición de tabicones de ladrillo hueco doble, por medios manuales, incluso limpieza y retirada de escombros a pie de carga, sin transporte al vertedero y con p.p. de medios auxiliares.</t>
  </si>
  <si>
    <t>Demolición de falsos techos continuos de placas de escayola, yeso, corcho o material similar, por medios manuales, incluso limpieza y retirada de escombros a pie de carga, sin transporte al vertedero y con p.p. de medios auxiliares.</t>
  </si>
  <si>
    <t>m2</t>
  </si>
  <si>
    <t>ud</t>
  </si>
  <si>
    <t>m3</t>
  </si>
  <si>
    <t>ml</t>
  </si>
  <si>
    <t>hoja</t>
  </si>
  <si>
    <t>Desmontaje de buzones, con retirada a vertedero</t>
  </si>
  <si>
    <t>Realización de foso necesario para cumplir normativa.</t>
  </si>
  <si>
    <t>Alquiler de contenedor para retirada de escombros a vertedero</t>
  </si>
  <si>
    <t>PELDAÑO RECTANG</t>
  </si>
  <si>
    <t>Ud</t>
  </si>
  <si>
    <t>PELDAÑO COMP.</t>
  </si>
  <si>
    <t>DESMONTAR</t>
  </si>
  <si>
    <t>Construccion de pared soporte con ladrillo de panal para terminacion de peldaños,enfoscado terminado</t>
  </si>
  <si>
    <t>Bóveda de escalera, ladrillo hueco sencillo, 24x11,5x4 cm, dos tableros.</t>
  </si>
  <si>
    <t>Formación de peldaño con ladrillos huecos de 25x12x4cm, recibido con mortero de cemento, incluso replanteo, nivelación, p.p. de mermas, roturas, humedecido de las piezas y limpieza,</t>
  </si>
  <si>
    <t>Hoja exterior de cerramiento de fachada, de 7/11 cm de espesor de fábrica, de ladrillo cerámico hueco triple, para revestir, recibida con mortero de cemento M-5.</t>
  </si>
  <si>
    <t>Colocacion de puerta con formacion de lindares, aristas,terminacion de cerramiento superior de ladrillo, totalmente lucido y terminado. (no incluida la puerta)</t>
  </si>
  <si>
    <t xml:space="preserve">Formación de rampa pendiente máxima 25%, altura máxima 5 cm o formacion de rampa con pendiente inferior al 10% </t>
  </si>
  <si>
    <t>Solado de baldosas de mármol mármol nacional, en FORMATO COMERCIAL 60x30x2 cm, en modelo y color a elegir por la Comunidad de entre las muestras propuestas, para pavimentar el suelo del zaguán, en las zonas recortadas y/o vaciadas así como los rellanos afectados y las rampas que se hubieran podido crear o suprimir. Acabado pulido, recibidas con adhesivo cementoso mejorado, C2 y rejuntadas con mortero de juntas cementoso, CG1, para junta mínima (entre 1,5 y 3 mm), con la misma tonalidad de las piezas.Incluso mano de obra, material de agarre y rejunte.</t>
  </si>
  <si>
    <t>Suministro y colocación de mármol nacional, en FORMATO COMERCIAL, en modelo y color a elegir por la Comunidad de entre las muestras propuestas, para chapar las paredes del zaguán afectadas por las obras. Incluso p.p. de recerco de la puerta del ascensor en planta de acceso. Incluso mano de obra, material de agarre y rejunte. Totalmente colocado y nivelado, con pulido y abrillantado de taller.</t>
  </si>
  <si>
    <t>Alicatado con gres porcelánico pulido, 1/0/-/-, 31,6x59,2 cm, 18 €/m², colocado sobre una superficie soporte de mortero de cemento u hormigón, en paramentos interiores, mediante adhesivo cementoso normal, C1 gris, con doble encolado, con junta abierta (separación entre 3 y 15 mm); cantoneras de PVC.</t>
  </si>
  <si>
    <t>Solado de baldosas cerámicas de gres rústico, 2/0/-/-, de 30x30 cm, a elegir de entre las propuestas, recibidas con mortero de cemento M-5 de 3 cm de espesor y rejuntadas con lechada de cemento blanco, L, BL-V 22,5, para junta mínima (entre 1,5 y 3 mm), coloreada con la misma tonalidad de las piezas.</t>
  </si>
  <si>
    <t>Peldaño de mármol nacional, a elegir por la propiedad de entre los propuestos, de 3cm de espesor, FORMA RECTANGULAR y tabica de 2 cm de espesor. Incluso p.p. de zanquín del mismo material de 7cm, recibido con mortero de cemento y arena de miga 1:6. Incluso rejuntado y limpieza.</t>
  </si>
  <si>
    <t>Peldaño de mármol nacional, a elegir por la propiedad de entre los propuestos, de 3cm de espeso, CON FORMAS ESPECIALES, aplantillados y tabica de 2 cm de espesor, p.p. de zanquín del mismo material de 7cm, recibido con mortero de cemento y arena de miga 1/6, incluso rejuntado y limpieza.</t>
  </si>
  <si>
    <t>Enlucido de yeso de aplicación en capa fina C6 en una superficie previamente guarnecida, sobre paramento vertical, de hasta 3 m de altura./Enfoscado de cemento, a buena vista, aplicado sobre un paramento vertical interior, hasta 3 m de altura, acabado superficial fratasado, con mortero de cemento M-5.</t>
  </si>
  <si>
    <t>Pintura plástica lisa mate color, en interiores,en paramentos horizontales y verticales, dos manos. Incluso lijado, mano de imprimación con plástico diluído, plastecido, lijado y acabado.</t>
  </si>
  <si>
    <t>Barandilla metálica de 100 cm de altura, diseño según especificaciones, para escalera recta de un tramo, fijada mediante atornillado en obra de fábrica.</t>
  </si>
  <si>
    <t>Puerta de acceso al edificio, realizada en el material según designación, con medidas adecuadas al hueco existente y diseño según proyecto.</t>
  </si>
  <si>
    <t>Pasamanos realizado en el material especificado, fijado mediante atornillada a obra.</t>
  </si>
  <si>
    <t>Pulsador luz empotrado colocado a la altura que determine el nuevo nivel. terminado y funcionando</t>
  </si>
  <si>
    <t>Punto de luz empotrado, instalado con cable de cobre con aislamiento nominal 750 V, de 1.5 mm2 de sección bajo tubo flexible corrugado de 13.5 mm. de diametro y downlight con lámpara tipo LED. Totalmente instalado y funcionado según REBT 2012.</t>
  </si>
  <si>
    <t>Interruptor crepuscular con célula fotoeléctrica integrada, grado de protección IP 55 e IK 07, 10 A, para mando automático de lámparas incandescentes de 600 W de potencia total instalada.</t>
  </si>
  <si>
    <t>Trabajos de desplazar las cajas de ELEMENTOS COMUNES, hasta una cota mas baja, con pequeño material, nuevas cajas de plastico actuales, conexionado y mano de obra. Totalmente instalado y comprobado.</t>
  </si>
  <si>
    <t>Trabajos de desplazar las cajas de ICT, hasta una cota mas baja, con pequeño material, nuevas cajas de plastico actuales, conexionado y mano de obra. Totalmente instalado y comprobado.</t>
  </si>
  <si>
    <t>Traslado de un módulo de la centralización de contadores eléctricos a la nueva posición donde permita la realización de las obras. Todo ello cumpliendo la normativa vigente, con material conexionado, cables, pequeño material y mano de obra. Medida la unidad totalmente terminada y funcionando.</t>
  </si>
  <si>
    <t>Traslado de UNA CENTRALIZACIÓN DE CONTADORES COMPLETA a la nueva posición donde permita la realización de las obras. Todo ello cumpliendo la normativa vigente, con material conexionado, cables, pequeño material y mano de obra. Medida la unidad totalmente terminada y funcionando.</t>
  </si>
  <si>
    <t>Trabajos de desplazar una CGA, hasta nueva ubicación, con pequeño material, nuevas cajas de plastico actuales, conexionado y mano de obra. Totalmente instalado y comprobado.</t>
  </si>
  <si>
    <t>Modificaciones necesarias para adaptar la columna/contadores de agua a la nueva disposición. Sin cambio de ubicación de los mismos.</t>
  </si>
  <si>
    <t>Modificaciones necesarias para adaptar la columna/contadores de agua a la nueva disposición. Con cambio de ubicación de los mismos.</t>
  </si>
  <si>
    <t>Suminstro e instalación de bomba con variador de frecuencia</t>
  </si>
  <si>
    <t>Trabajos para desplazar el interfono analógico a la nueva cota de acceso. Incluso p.p. de prolongación de cableado, etc.</t>
  </si>
  <si>
    <t>Suministro e instalación de portero analógico. Incluso p.p. de prolongación de cableado a la nueva posición.</t>
  </si>
  <si>
    <t>Suministro e instalación de videoportero. Incluso p.p. de prolongación de cableado a la nueva posición.</t>
  </si>
  <si>
    <t xml:space="preserve">Agrupación de buzones para interior, colocados sobre paramento vertical, a elegir de entre los propuestos a la Comunidad. </t>
  </si>
  <si>
    <t>Aparato de emergencia con lámpara fluorescente de 165 Lum, con caja de empotrar en material antichoque y autoextingible, con kit de fijación, de superficie (superficie máxima de 33m2), grado de protección IP 223, con base antichoque y difusor de metacrilato, señalización permanente con autonomía superior a 3hora con baterías herméticas recargables, alimentación a 220 V, de 34x13x10cm, incluso base de enchufe, etiqueta de señalización, replanteo, montaje, pequeño material y conexionado.</t>
  </si>
  <si>
    <t>Extintor de polvo seco ABC de 6 Kg de capacidad, eficacia 21A-113B. Colocado en el exterior del recinto de riesgo especial y cad 15 m de recorrido, en cada planta, desde el origen de evacuación (si se actúa en dichas plantas). Incluso soporte, señalización según UNE 23033-1 y DBSI4 2 1 y colocación.</t>
  </si>
  <si>
    <t>Puerta cortafuegos homologada, EI2 60-C5, de una hoja, 800x2000 mm de luz y altura de paso, con cerradura de triangulo homologada y manivela de acceso.</t>
  </si>
  <si>
    <t>Suministro y colocación de frente de armario de contadores de electricidad dividido en puertas de tamaño estandar, con resistencia al fuego EI2-C5 según DB-SI. Acabado  a elegir por la Comunidad de entre las muestras propuestas. Incluso p.p. de remates y acabados.</t>
  </si>
  <si>
    <t>Suministro e instalación de puerta estándar, de 800x2050 mm, acabado a elegir de entre las muestras propuestas.</t>
  </si>
  <si>
    <t>Suministro y colocación de frente de armario dividido en puertas de tamaño estandar, Acabado  a elegir por la Comunidad de entre las muestras propuestas. Incluso p.p. de remates y acabados.</t>
  </si>
  <si>
    <t>Suministro e instalación de detector de presencia para encendido de luces del patio.</t>
  </si>
  <si>
    <t>Levantado, recolocación, cegado de hueco y colocación de puertas de ascensor, según tipo de operación. Incluso p.p. de remates. Medida la unidad terminada y funcionando.</t>
  </si>
  <si>
    <t>Demolición de peldañeado existente</t>
  </si>
  <si>
    <t>Demolición de otros elementos existentes el la zona de actuación. Sin recuperación del material.</t>
  </si>
  <si>
    <t>Suministro e instalación de panelado de madera/espejo, pegado a rastreles, a elegir por la comunidad de entre las muestras propuestas</t>
  </si>
  <si>
    <t>citerio de medición</t>
  </si>
  <si>
    <t>importe total</t>
  </si>
  <si>
    <t>importe</t>
  </si>
  <si>
    <t>Presupuesto : c/ camí real, 10 - sagunto</t>
  </si>
  <si>
    <t>trabajos a realizar</t>
  </si>
  <si>
    <t>MEDICIÓN</t>
  </si>
  <si>
    <t>Presupuesto : c/ AMERIQUES, 11 - EL PERELLÓ - SUECA</t>
  </si>
  <si>
    <t>Solado de baldosas cerámicas de gres porcelánico, 2/0/-/-, de 60x30 cm, a elegir de entre las propuestas, recibidas con mortero de cemento M-5 de 3 cm de espesor y rejuntadas con lechada de cemento blanco, L, BL-V 22,5, para junta mínima (entre 1,5 y 3 mm), coloreada con la misma tonalidad de las piezas.</t>
  </si>
  <si>
    <t>DESCRIPCIÓN</t>
  </si>
  <si>
    <t>UNIDAD</t>
  </si>
  <si>
    <t>ORDEN</t>
  </si>
  <si>
    <t xml:space="preserve">Formación de rampa pendiente máxima inferior al 10%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</si>
</sst>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13" x14ac:knownFonts="1">
    <font>
      <sz val="11"/>
      <color theme="1"/>
      <name val="Calibri"/>
      <family val="2"/>
      <scheme val="minor"/>
    </font>
    <font>
      <sz val="11"/>
      <color rgb="FFFF0000"/>
      <name val="Calibri"/>
      <family val="2"/>
      <scheme val="minor"/>
    </font>
    <font>
      <sz val="9"/>
      <color theme="1"/>
      <name val="Calibri"/>
      <family val="2"/>
      <scheme val="minor"/>
    </font>
    <font>
      <sz val="9"/>
      <color theme="1"/>
      <name val="Calibri"/>
      <family val="2"/>
    </font>
    <font>
      <b/>
      <sz val="10"/>
      <color theme="1"/>
      <name val="Calibri"/>
      <family val="2"/>
      <scheme val="minor"/>
    </font>
    <font>
      <b/>
      <u/>
      <sz val="12"/>
      <color theme="1"/>
      <name val="Calibri"/>
      <family val="2"/>
      <scheme val="minor"/>
    </font>
    <font>
      <sz val="8"/>
      <color theme="1"/>
      <name val="Calibri"/>
      <family val="2"/>
      <scheme val="minor"/>
    </font>
    <font>
      <sz val="9"/>
      <color rgb="FFFF0000"/>
      <name val="Calibri"/>
      <family val="2"/>
      <scheme val="minor"/>
    </font>
    <font>
      <sz val="11"/>
      <color theme="1"/>
      <name val="Calibri"/>
      <family val="2"/>
      <scheme val="minor"/>
    </font>
    <font>
      <b/>
      <u/>
      <sz val="11"/>
      <color theme="1"/>
      <name val="Calibri"/>
      <family val="2"/>
      <scheme val="minor"/>
    </font>
    <font>
      <b/>
      <sz val="12"/>
      <color theme="1"/>
      <name val="Calibri"/>
      <family val="2"/>
      <scheme val="minor"/>
    </font>
    <font>
      <b/>
      <sz val="11"/>
      <color theme="1"/>
      <name val="Calibri"/>
      <family val="2"/>
      <scheme val="minor"/>
    </font>
    <font>
      <sz val="11"/>
      <color rgb="FF000000"/>
      <name val="Calibri"/>
      <family val="2"/>
    </font>
  </fonts>
  <fills count="6">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3" tint="0.59999389629810485"/>
        <bgColor indexed="64"/>
      </patternFill>
    </fill>
  </fills>
  <borders count="2">
    <border>
      <left/>
      <right/>
      <top/>
      <bottom/>
      <diagonal/>
    </border>
    <border>
      <left/>
      <right/>
      <top/>
      <bottom style="thin">
        <color indexed="64"/>
      </bottom>
      <diagonal/>
    </border>
  </borders>
  <cellStyleXfs count="2">
    <xf numFmtId="0" fontId="0" fillId="0" borderId="0"/>
    <xf numFmtId="44" fontId="8" fillId="0" borderId="0" applyFont="0" applyFill="0" applyBorder="0" applyAlignment="0" applyProtection="0"/>
  </cellStyleXfs>
  <cellXfs count="57">
    <xf numFmtId="0" fontId="0" fillId="0" borderId="0" xfId="0"/>
    <xf numFmtId="0" fontId="2" fillId="0" borderId="0" xfId="0" applyFont="1" applyAlignment="1">
      <alignment horizontal="center"/>
    </xf>
    <xf numFmtId="0" fontId="4" fillId="0" borderId="0" xfId="0" applyFont="1"/>
    <xf numFmtId="0" fontId="5" fillId="0" borderId="0" xfId="0" applyFont="1"/>
    <xf numFmtId="0" fontId="6" fillId="0" borderId="0" xfId="0" applyFont="1" applyAlignment="1">
      <alignment horizontal="center" vertical="center"/>
    </xf>
    <xf numFmtId="0" fontId="6" fillId="0" borderId="0" xfId="0" applyFont="1" applyAlignment="1">
      <alignment horizontal="center" vertical="center" wrapText="1"/>
    </xf>
    <xf numFmtId="0" fontId="2" fillId="2" borderId="0" xfId="0" applyFont="1" applyFill="1" applyAlignment="1">
      <alignment horizontal="center"/>
    </xf>
    <xf numFmtId="0" fontId="2" fillId="3" borderId="0" xfId="0" applyFont="1" applyFill="1" applyAlignment="1">
      <alignment horizontal="center"/>
    </xf>
    <xf numFmtId="0" fontId="2" fillId="0" borderId="0" xfId="0" applyFont="1" applyFill="1" applyAlignment="1">
      <alignment horizontal="center"/>
    </xf>
    <xf numFmtId="0" fontId="0" fillId="2" borderId="0" xfId="0" applyFill="1"/>
    <xf numFmtId="9" fontId="2" fillId="0" borderId="0" xfId="0" applyNumberFormat="1" applyFont="1" applyAlignment="1">
      <alignment horizontal="center"/>
    </xf>
    <xf numFmtId="0" fontId="2" fillId="0" borderId="0" xfId="0" applyFont="1" applyAlignment="1">
      <alignment horizontal="center" vertical="center" wrapText="1"/>
    </xf>
    <xf numFmtId="0" fontId="7" fillId="3" borderId="0" xfId="0" applyFont="1" applyFill="1" applyAlignment="1">
      <alignment horizontal="center"/>
    </xf>
    <xf numFmtId="0" fontId="1" fillId="3" borderId="0" xfId="0" applyFont="1" applyFill="1"/>
    <xf numFmtId="0" fontId="4" fillId="0" borderId="0" xfId="0" applyFont="1" applyAlignment="1">
      <alignment vertical="top" wrapText="1"/>
    </xf>
    <xf numFmtId="0" fontId="2" fillId="3" borderId="0" xfId="0" applyFont="1" applyFill="1" applyAlignment="1" applyProtection="1">
      <alignment horizontal="center"/>
      <protection locked="0"/>
    </xf>
    <xf numFmtId="0" fontId="2" fillId="2" borderId="0" xfId="0" applyFont="1" applyFill="1" applyAlignment="1" applyProtection="1">
      <alignment horizontal="center"/>
      <protection locked="0"/>
    </xf>
    <xf numFmtId="0" fontId="0" fillId="2" borderId="0" xfId="0" applyFill="1" applyProtection="1">
      <protection locked="0"/>
    </xf>
    <xf numFmtId="0" fontId="0" fillId="3" borderId="0" xfId="0" applyFill="1" applyProtection="1">
      <protection locked="0"/>
    </xf>
    <xf numFmtId="0" fontId="0" fillId="0" borderId="0" xfId="0" applyProtection="1">
      <protection locked="0"/>
    </xf>
    <xf numFmtId="0" fontId="2" fillId="0" borderId="0" xfId="0" applyFont="1" applyFill="1" applyAlignment="1" applyProtection="1">
      <alignment horizontal="center"/>
      <protection locked="0"/>
    </xf>
    <xf numFmtId="0" fontId="7" fillId="3" borderId="0" xfId="0" applyFont="1" applyFill="1" applyAlignment="1" applyProtection="1">
      <alignment horizontal="center"/>
      <protection locked="0"/>
    </xf>
    <xf numFmtId="0" fontId="2" fillId="0" borderId="0" xfId="0" applyFont="1" applyAlignment="1">
      <alignment horizontal="center" vertical="top"/>
    </xf>
    <xf numFmtId="0" fontId="2" fillId="0" borderId="0" xfId="0" applyFont="1" applyAlignment="1" applyProtection="1">
      <alignment horizontal="center" vertical="top"/>
      <protection locked="0"/>
    </xf>
    <xf numFmtId="0" fontId="0" fillId="0" borderId="0" xfId="0" applyAlignment="1">
      <alignment vertical="top"/>
    </xf>
    <xf numFmtId="0" fontId="4" fillId="0" borderId="0" xfId="0" applyFont="1" applyAlignment="1">
      <alignment vertical="top"/>
    </xf>
    <xf numFmtId="0" fontId="0" fillId="4" borderId="0" xfId="0" applyFill="1"/>
    <xf numFmtId="0" fontId="2" fillId="4" borderId="0" xfId="0" applyFont="1" applyFill="1" applyAlignment="1">
      <alignment horizontal="center" vertical="top"/>
    </xf>
    <xf numFmtId="0" fontId="9" fillId="4" borderId="0" xfId="0" applyFont="1" applyFill="1" applyAlignment="1">
      <alignment horizontal="center" vertical="top"/>
    </xf>
    <xf numFmtId="0" fontId="2" fillId="0" borderId="1" xfId="0" applyFont="1" applyBorder="1" applyAlignment="1">
      <alignment horizontal="center" vertical="center" wrapText="1"/>
    </xf>
    <xf numFmtId="0" fontId="3" fillId="0" borderId="1" xfId="0" applyFont="1" applyBorder="1" applyAlignment="1">
      <alignment horizontal="center" vertical="center"/>
    </xf>
    <xf numFmtId="0" fontId="2" fillId="0" borderId="1" xfId="0" applyFont="1" applyBorder="1" applyAlignment="1">
      <alignment horizontal="center" vertical="top"/>
    </xf>
    <xf numFmtId="0" fontId="0" fillId="0" borderId="1" xfId="0" applyBorder="1"/>
    <xf numFmtId="0" fontId="9" fillId="0" borderId="0" xfId="0" applyFont="1" applyAlignment="1">
      <alignment vertical="top"/>
    </xf>
    <xf numFmtId="0" fontId="2" fillId="0" borderId="1" xfId="0" applyFont="1" applyBorder="1" applyAlignment="1">
      <alignment horizontal="left" vertical="top" wrapText="1"/>
    </xf>
    <xf numFmtId="0" fontId="4" fillId="0" borderId="0" xfId="0" applyFont="1" applyAlignment="1">
      <alignment horizontal="left" vertical="top" wrapText="1"/>
    </xf>
    <xf numFmtId="0" fontId="0" fillId="4" borderId="0" xfId="0" applyFill="1" applyAlignment="1">
      <alignment vertical="top"/>
    </xf>
    <xf numFmtId="44" fontId="2" fillId="0" borderId="0" xfId="1" applyFont="1" applyAlignment="1">
      <alignment horizontal="center" vertical="top"/>
    </xf>
    <xf numFmtId="44" fontId="7" fillId="3" borderId="0" xfId="1" applyFont="1" applyFill="1" applyAlignment="1">
      <alignment horizontal="center" vertical="top"/>
    </xf>
    <xf numFmtId="44" fontId="2" fillId="2" borderId="0" xfId="1" applyFont="1" applyFill="1" applyAlignment="1">
      <alignment horizontal="center" vertical="top"/>
    </xf>
    <xf numFmtId="44" fontId="6" fillId="0" borderId="0" xfId="1" applyFont="1" applyAlignment="1">
      <alignment horizontal="center" vertical="top"/>
    </xf>
    <xf numFmtId="44" fontId="6" fillId="0" borderId="0" xfId="1" applyFont="1" applyAlignment="1">
      <alignment horizontal="center" vertical="top" wrapText="1"/>
    </xf>
    <xf numFmtId="44" fontId="2" fillId="0" borderId="0" xfId="1" applyFont="1" applyFill="1" applyAlignment="1">
      <alignment horizontal="center" vertical="top"/>
    </xf>
    <xf numFmtId="44" fontId="2" fillId="0" borderId="0" xfId="1" applyFont="1" applyFill="1" applyAlignment="1" applyProtection="1">
      <alignment horizontal="center" vertical="top"/>
      <protection locked="0"/>
    </xf>
    <xf numFmtId="44" fontId="2" fillId="0" borderId="0" xfId="1" applyFont="1" applyAlignment="1">
      <alignment horizontal="center" vertical="top" wrapText="1"/>
    </xf>
    <xf numFmtId="44" fontId="4" fillId="0" borderId="0" xfId="1" applyFont="1" applyAlignment="1">
      <alignment vertical="top"/>
    </xf>
    <xf numFmtId="44" fontId="4" fillId="0" borderId="1" xfId="1" applyFont="1" applyBorder="1" applyAlignment="1">
      <alignment horizontal="right" vertical="top"/>
    </xf>
    <xf numFmtId="44" fontId="10" fillId="4" borderId="0" xfId="1" applyFont="1" applyFill="1" applyAlignment="1">
      <alignment vertical="top"/>
    </xf>
    <xf numFmtId="0" fontId="9" fillId="0" borderId="0" xfId="0" applyFont="1" applyAlignment="1" applyProtection="1">
      <alignment vertical="top"/>
      <protection locked="0"/>
    </xf>
    <xf numFmtId="0" fontId="0" fillId="0" borderId="0" xfId="0" applyAlignment="1">
      <alignment horizontal="left" vertical="top" wrapText="1"/>
    </xf>
    <xf numFmtId="2" fontId="0" fillId="0" borderId="0" xfId="0" applyNumberFormat="1" applyAlignment="1">
      <alignment horizontal="right" vertical="top"/>
    </xf>
    <xf numFmtId="0" fontId="11" fillId="5" borderId="0" xfId="0" applyFont="1" applyFill="1"/>
    <xf numFmtId="2" fontId="11" fillId="5" borderId="0" xfId="0" applyNumberFormat="1" applyFont="1" applyFill="1" applyAlignment="1">
      <alignment horizontal="right" vertical="top"/>
    </xf>
    <xf numFmtId="0" fontId="11" fillId="0" borderId="0" xfId="0" applyFont="1"/>
    <xf numFmtId="44" fontId="0" fillId="0" borderId="0" xfId="0" applyNumberFormat="1" applyAlignment="1">
      <alignment vertical="top"/>
    </xf>
    <xf numFmtId="0" fontId="2" fillId="3" borderId="0" xfId="0" applyFont="1" applyFill="1" applyAlignment="1" applyProtection="1">
      <alignment horizontal="center" vertical="center"/>
      <protection locked="0"/>
    </xf>
    <xf numFmtId="0" fontId="2" fillId="2" borderId="0" xfId="0" applyFont="1" applyFill="1" applyAlignment="1" applyProtection="1">
      <alignment horizontal="center" vertical="center"/>
      <protection locked="0"/>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3</xdr:col>
      <xdr:colOff>552450</xdr:colOff>
      <xdr:row>0</xdr:row>
      <xdr:rowOff>114300</xdr:rowOff>
    </xdr:from>
    <xdr:to>
      <xdr:col>6</xdr:col>
      <xdr:colOff>676275</xdr:colOff>
      <xdr:row>3</xdr:row>
      <xdr:rowOff>109596</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152900" y="114300"/>
          <a:ext cx="2295525" cy="5667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381000</xdr:colOff>
      <xdr:row>0</xdr:row>
      <xdr:rowOff>19050</xdr:rowOff>
    </xdr:from>
    <xdr:to>
      <xdr:col>8</xdr:col>
      <xdr:colOff>866775</xdr:colOff>
      <xdr:row>3</xdr:row>
      <xdr:rowOff>14346</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29325" y="19050"/>
          <a:ext cx="2295525" cy="56679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3838575</xdr:colOff>
      <xdr:row>0</xdr:row>
      <xdr:rowOff>85725</xdr:rowOff>
    </xdr:from>
    <xdr:to>
      <xdr:col>7</xdr:col>
      <xdr:colOff>723900</xdr:colOff>
      <xdr:row>3</xdr:row>
      <xdr:rowOff>81021</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00575" y="85725"/>
          <a:ext cx="2295525" cy="566796"/>
        </a:xfrm>
        <a:prstGeom prst="rect">
          <a:avLst/>
        </a:prstGeom>
      </xdr:spPr>
    </xdr:pic>
    <xdr:clientData/>
  </xdr:twoCellAnchor>
  <mc:AlternateContent xmlns:mc="http://schemas.openxmlformats.org/markup-compatibility/2006">
    <mc:Choice xmlns:a14="http://schemas.microsoft.com/office/drawing/2010/main" Requires="a14">
      <xdr:twoCellAnchor>
        <xdr:from>
          <xdr:col>8</xdr:col>
          <xdr:colOff>752475</xdr:colOff>
          <xdr:row>2</xdr:row>
          <xdr:rowOff>142875</xdr:rowOff>
        </xdr:from>
        <xdr:to>
          <xdr:col>10</xdr:col>
          <xdr:colOff>0</xdr:colOff>
          <xdr:row>4</xdr:row>
          <xdr:rowOff>0</xdr:rowOff>
        </xdr:to>
        <xdr:sp macro="" textlink="">
          <xdr:nvSpPr>
            <xdr:cNvPr id="3075" name="Button 3" hidden="1">
              <a:extLst>
                <a:ext uri="{63B3BB69-23CF-44E3-9099-C40C66FF867C}">
                  <a14:compatExt spid="_x0000_s3075"/>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s-ES" sz="1100" b="0" i="0" u="none" strike="noStrike" baseline="0">
                  <a:solidFill>
                    <a:srgbClr val="000000"/>
                  </a:solidFill>
                  <a:latin typeface="Calibri"/>
                </a:rPr>
                <a:t>Botón 3</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enableFormatConditionsCalculation="0">
    <pageSetUpPr autoPageBreaks="0"/>
  </sheetPr>
  <dimension ref="A2:H157"/>
  <sheetViews>
    <sheetView tabSelected="1" topLeftCell="A124" workbookViewId="0">
      <selection activeCell="F20" sqref="F20"/>
    </sheetView>
  </sheetViews>
  <sheetFormatPr baseColWidth="10" defaultRowHeight="15" x14ac:dyDescent="0.25"/>
  <cols>
    <col min="1" max="1" width="6.140625" customWidth="1"/>
    <col min="2" max="2" width="43" style="24" customWidth="1"/>
    <col min="3" max="3" width="4.85546875" customWidth="1"/>
    <col min="4" max="7" width="10.85546875" style="1"/>
  </cols>
  <sheetData>
    <row r="2" spans="1:7" x14ac:dyDescent="0.25">
      <c r="B2" s="48" t="s">
        <v>183</v>
      </c>
    </row>
    <row r="3" spans="1:7" x14ac:dyDescent="0.25">
      <c r="B3" s="54">
        <f>PRESUPUESTO!I157</f>
        <v>3196</v>
      </c>
    </row>
    <row r="4" spans="1:7" x14ac:dyDescent="0.25">
      <c r="B4" s="34" t="s">
        <v>181</v>
      </c>
    </row>
    <row r="5" spans="1:7" ht="15.75" x14ac:dyDescent="0.25">
      <c r="A5" s="3" t="s">
        <v>33</v>
      </c>
    </row>
    <row r="6" spans="1:7" x14ac:dyDescent="0.25">
      <c r="D6" s="1" t="s">
        <v>2</v>
      </c>
      <c r="E6" s="1" t="s">
        <v>1</v>
      </c>
      <c r="F6" s="1" t="s">
        <v>3</v>
      </c>
      <c r="G6" s="1" t="s">
        <v>4</v>
      </c>
    </row>
    <row r="7" spans="1:7" ht="63.75" x14ac:dyDescent="0.25">
      <c r="A7">
        <v>1</v>
      </c>
      <c r="B7" s="35" t="s">
        <v>108</v>
      </c>
      <c r="C7" t="s">
        <v>122</v>
      </c>
      <c r="D7" s="55">
        <v>5</v>
      </c>
      <c r="E7" s="55"/>
      <c r="F7" s="55"/>
      <c r="G7" s="56"/>
    </row>
    <row r="8" spans="1:7" x14ac:dyDescent="0.25">
      <c r="B8" s="25"/>
      <c r="D8" s="1" t="s">
        <v>2</v>
      </c>
      <c r="E8" s="1" t="s">
        <v>1</v>
      </c>
      <c r="F8" s="1" t="s">
        <v>3</v>
      </c>
      <c r="G8" s="1" t="s">
        <v>4</v>
      </c>
    </row>
    <row r="9" spans="1:7" ht="51" x14ac:dyDescent="0.25">
      <c r="B9" s="35" t="s">
        <v>109</v>
      </c>
      <c r="C9" t="s">
        <v>122</v>
      </c>
      <c r="D9" s="55"/>
      <c r="E9" s="55"/>
      <c r="F9" s="55"/>
      <c r="G9" s="56"/>
    </row>
    <row r="10" spans="1:7" x14ac:dyDescent="0.25">
      <c r="B10" s="25"/>
      <c r="D10" s="1" t="s">
        <v>2</v>
      </c>
      <c r="E10" s="1" t="s">
        <v>1</v>
      </c>
      <c r="F10" s="1" t="s">
        <v>3</v>
      </c>
      <c r="G10" s="1" t="s">
        <v>4</v>
      </c>
    </row>
    <row r="11" spans="1:7" ht="38.25" x14ac:dyDescent="0.25">
      <c r="B11" s="35" t="s">
        <v>110</v>
      </c>
      <c r="C11" t="s">
        <v>122</v>
      </c>
      <c r="D11" s="55"/>
      <c r="E11" s="55">
        <v>0</v>
      </c>
      <c r="F11" s="55"/>
      <c r="G11" s="56"/>
    </row>
    <row r="12" spans="1:7" x14ac:dyDescent="0.25">
      <c r="B12" s="25"/>
      <c r="D12" s="1" t="s">
        <v>2</v>
      </c>
      <c r="E12" s="1" t="s">
        <v>1</v>
      </c>
      <c r="F12" s="1" t="s">
        <v>3</v>
      </c>
      <c r="G12" s="1" t="s">
        <v>4</v>
      </c>
    </row>
    <row r="13" spans="1:7" ht="25.5" x14ac:dyDescent="0.25">
      <c r="B13" s="35" t="s">
        <v>111</v>
      </c>
      <c r="C13" t="s">
        <v>122</v>
      </c>
      <c r="D13" s="55"/>
      <c r="E13" s="55"/>
      <c r="F13" s="55"/>
      <c r="G13" s="56"/>
    </row>
    <row r="14" spans="1:7" x14ac:dyDescent="0.25">
      <c r="B14" s="25"/>
      <c r="D14" s="1" t="s">
        <v>2</v>
      </c>
      <c r="E14" s="1" t="s">
        <v>1</v>
      </c>
      <c r="F14" s="1" t="s">
        <v>3</v>
      </c>
      <c r="G14" s="1" t="s">
        <v>4</v>
      </c>
    </row>
    <row r="15" spans="1:7" ht="25.5" x14ac:dyDescent="0.25">
      <c r="B15" s="35" t="s">
        <v>112</v>
      </c>
      <c r="C15" t="s">
        <v>122</v>
      </c>
      <c r="D15" s="15"/>
      <c r="E15" s="15"/>
      <c r="F15" s="15"/>
      <c r="G15" s="16"/>
    </row>
    <row r="16" spans="1:7" x14ac:dyDescent="0.25">
      <c r="B16" s="25"/>
      <c r="D16" s="1" t="s">
        <v>7</v>
      </c>
      <c r="E16" s="1" t="s">
        <v>8</v>
      </c>
    </row>
    <row r="17" spans="2:7" ht="25.5" x14ac:dyDescent="0.25">
      <c r="B17" s="35" t="s">
        <v>113</v>
      </c>
      <c r="C17" t="s">
        <v>123</v>
      </c>
      <c r="D17" s="15"/>
      <c r="E17" s="15">
        <v>0</v>
      </c>
    </row>
    <row r="18" spans="2:7" x14ac:dyDescent="0.25">
      <c r="B18" s="25"/>
      <c r="D18" s="1" t="s">
        <v>7</v>
      </c>
      <c r="E18" s="1" t="s">
        <v>8</v>
      </c>
    </row>
    <row r="19" spans="2:7" ht="51" x14ac:dyDescent="0.25">
      <c r="B19" s="35" t="s">
        <v>117</v>
      </c>
      <c r="C19" t="s">
        <v>123</v>
      </c>
      <c r="D19" s="15"/>
      <c r="E19" s="15"/>
    </row>
    <row r="20" spans="2:7" ht="33.75" x14ac:dyDescent="0.25">
      <c r="B20" s="25"/>
      <c r="D20" s="4" t="s">
        <v>91</v>
      </c>
      <c r="E20" s="5" t="s">
        <v>89</v>
      </c>
      <c r="F20" s="5" t="s">
        <v>90</v>
      </c>
    </row>
    <row r="21" spans="2:7" ht="51" x14ac:dyDescent="0.25">
      <c r="B21" s="35" t="s">
        <v>173</v>
      </c>
      <c r="C21" t="s">
        <v>123</v>
      </c>
      <c r="D21" s="15">
        <v>0</v>
      </c>
      <c r="E21" s="15">
        <v>0</v>
      </c>
      <c r="F21" s="15"/>
    </row>
    <row r="22" spans="2:7" x14ac:dyDescent="0.25">
      <c r="B22" s="25"/>
      <c r="D22" s="1" t="s">
        <v>13</v>
      </c>
      <c r="E22" s="1" t="s">
        <v>14</v>
      </c>
    </row>
    <row r="23" spans="2:7" ht="38.25" x14ac:dyDescent="0.25">
      <c r="B23" s="14" t="s">
        <v>118</v>
      </c>
      <c r="C23" t="s">
        <v>124</v>
      </c>
      <c r="D23" s="15">
        <v>0</v>
      </c>
      <c r="E23" s="15"/>
    </row>
    <row r="24" spans="2:7" x14ac:dyDescent="0.25">
      <c r="B24" s="14"/>
      <c r="D24" s="1" t="s">
        <v>16</v>
      </c>
      <c r="E24" s="1" t="s">
        <v>18</v>
      </c>
      <c r="F24" s="1" t="s">
        <v>17</v>
      </c>
    </row>
    <row r="25" spans="2:7" ht="25.5" x14ac:dyDescent="0.25">
      <c r="B25" s="35" t="s">
        <v>119</v>
      </c>
      <c r="C25" t="s">
        <v>123</v>
      </c>
      <c r="D25" s="15">
        <v>0</v>
      </c>
      <c r="E25" s="15"/>
      <c r="F25" s="15"/>
    </row>
    <row r="26" spans="2:7" x14ac:dyDescent="0.25">
      <c r="B26" s="25"/>
      <c r="D26" s="1" t="s">
        <v>38</v>
      </c>
    </row>
    <row r="27" spans="2:7" x14ac:dyDescent="0.25">
      <c r="B27" s="25" t="s">
        <v>174</v>
      </c>
      <c r="C27" t="s">
        <v>123</v>
      </c>
      <c r="D27" s="15">
        <v>0</v>
      </c>
    </row>
    <row r="28" spans="2:7" x14ac:dyDescent="0.25">
      <c r="B28" s="25"/>
      <c r="D28" s="1" t="s">
        <v>22</v>
      </c>
    </row>
    <row r="29" spans="2:7" ht="51" x14ac:dyDescent="0.25">
      <c r="B29" s="35" t="s">
        <v>120</v>
      </c>
      <c r="C29" t="s">
        <v>122</v>
      </c>
      <c r="D29" s="15"/>
    </row>
    <row r="30" spans="2:7" x14ac:dyDescent="0.25">
      <c r="B30" s="25"/>
      <c r="D30" s="1" t="s">
        <v>2</v>
      </c>
      <c r="E30" s="1" t="s">
        <v>1</v>
      </c>
      <c r="F30" s="1" t="s">
        <v>3</v>
      </c>
      <c r="G30" s="1" t="s">
        <v>24</v>
      </c>
    </row>
    <row r="31" spans="2:7" ht="63.75" x14ac:dyDescent="0.25">
      <c r="B31" s="35" t="s">
        <v>121</v>
      </c>
      <c r="C31" t="s">
        <v>122</v>
      </c>
      <c r="D31" s="15"/>
      <c r="E31" s="15"/>
      <c r="F31" s="15"/>
      <c r="G31" s="16"/>
    </row>
    <row r="32" spans="2:7" x14ac:dyDescent="0.25">
      <c r="B32" s="25"/>
      <c r="D32" s="1" t="s">
        <v>26</v>
      </c>
      <c r="E32" s="1" t="s">
        <v>27</v>
      </c>
    </row>
    <row r="33" spans="1:8" x14ac:dyDescent="0.25">
      <c r="B33" s="25" t="s">
        <v>127</v>
      </c>
      <c r="D33" s="15">
        <v>0</v>
      </c>
      <c r="E33" s="15">
        <v>0</v>
      </c>
    </row>
    <row r="34" spans="1:8" x14ac:dyDescent="0.25">
      <c r="B34" s="25"/>
      <c r="D34" s="1" t="s">
        <v>10</v>
      </c>
      <c r="E34" s="1" t="s">
        <v>29</v>
      </c>
      <c r="F34" s="1" t="s">
        <v>30</v>
      </c>
      <c r="G34" s="1" t="s">
        <v>31</v>
      </c>
      <c r="H34" s="1" t="s">
        <v>4</v>
      </c>
    </row>
    <row r="35" spans="1:8" x14ac:dyDescent="0.25">
      <c r="B35" s="25" t="s">
        <v>128</v>
      </c>
      <c r="C35" t="s">
        <v>123</v>
      </c>
      <c r="D35" s="15">
        <v>0</v>
      </c>
      <c r="E35" s="15"/>
      <c r="F35" s="15"/>
      <c r="G35" s="15">
        <v>0</v>
      </c>
      <c r="H35" s="9"/>
    </row>
    <row r="36" spans="1:8" x14ac:dyDescent="0.25">
      <c r="B36" s="25"/>
      <c r="D36" s="1" t="s">
        <v>95</v>
      </c>
      <c r="E36" s="1" t="s">
        <v>97</v>
      </c>
      <c r="F36" s="1" t="s">
        <v>96</v>
      </c>
      <c r="G36" s="1" t="s">
        <v>4</v>
      </c>
    </row>
    <row r="37" spans="1:8" ht="25.5" x14ac:dyDescent="0.25">
      <c r="A37">
        <v>2</v>
      </c>
      <c r="B37" s="35" t="s">
        <v>175</v>
      </c>
      <c r="C37" t="s">
        <v>123</v>
      </c>
      <c r="D37" s="15">
        <v>1</v>
      </c>
      <c r="E37" s="15"/>
      <c r="F37" s="15"/>
      <c r="G37" s="16"/>
    </row>
    <row r="38" spans="1:8" x14ac:dyDescent="0.25">
      <c r="B38" s="25"/>
      <c r="D38" s="1" t="s">
        <v>2</v>
      </c>
      <c r="E38" s="1" t="s">
        <v>1</v>
      </c>
      <c r="F38" s="1" t="s">
        <v>3</v>
      </c>
      <c r="G38" s="1" t="s">
        <v>24</v>
      </c>
    </row>
    <row r="39" spans="1:8" x14ac:dyDescent="0.25">
      <c r="B39" s="25" t="s">
        <v>129</v>
      </c>
      <c r="C39" t="s">
        <v>123</v>
      </c>
      <c r="D39" s="15"/>
      <c r="E39" s="15">
        <v>0</v>
      </c>
      <c r="F39" s="15"/>
      <c r="G39" s="16"/>
    </row>
    <row r="42" spans="1:8" ht="15.75" x14ac:dyDescent="0.25">
      <c r="A42" s="3" t="s">
        <v>34</v>
      </c>
    </row>
    <row r="43" spans="1:8" x14ac:dyDescent="0.25">
      <c r="D43" s="1" t="s">
        <v>2</v>
      </c>
      <c r="E43" s="1" t="s">
        <v>1</v>
      </c>
      <c r="F43" s="1" t="s">
        <v>3</v>
      </c>
      <c r="G43" s="1" t="s">
        <v>4</v>
      </c>
    </row>
    <row r="44" spans="1:8" ht="25.5" x14ac:dyDescent="0.25">
      <c r="B44" s="35" t="s">
        <v>134</v>
      </c>
      <c r="C44" t="s">
        <v>122</v>
      </c>
      <c r="D44" s="15"/>
      <c r="E44" s="15">
        <v>0</v>
      </c>
      <c r="F44" s="15"/>
      <c r="G44" s="16"/>
    </row>
    <row r="45" spans="1:8" x14ac:dyDescent="0.25">
      <c r="B45" s="35"/>
      <c r="D45" s="1" t="s">
        <v>16</v>
      </c>
      <c r="E45" s="1" t="s">
        <v>18</v>
      </c>
      <c r="F45" s="1" t="s">
        <v>17</v>
      </c>
    </row>
    <row r="46" spans="1:8" ht="25.5" x14ac:dyDescent="0.25">
      <c r="B46" s="35" t="s">
        <v>135</v>
      </c>
      <c r="C46" t="s">
        <v>123</v>
      </c>
      <c r="D46" s="15">
        <v>0</v>
      </c>
      <c r="E46" s="15"/>
      <c r="F46" s="15"/>
    </row>
    <row r="47" spans="1:8" x14ac:dyDescent="0.25">
      <c r="B47" s="35"/>
      <c r="D47" s="8" t="s">
        <v>101</v>
      </c>
      <c r="E47" s="8" t="s">
        <v>102</v>
      </c>
      <c r="F47" s="8"/>
    </row>
    <row r="48" spans="1:8" ht="51" x14ac:dyDescent="0.25">
      <c r="B48" s="35" t="s">
        <v>136</v>
      </c>
      <c r="C48" t="s">
        <v>123</v>
      </c>
      <c r="D48" s="15">
        <v>0</v>
      </c>
      <c r="E48" s="15"/>
      <c r="F48" s="8"/>
    </row>
    <row r="49" spans="1:7" x14ac:dyDescent="0.25">
      <c r="B49" s="35"/>
      <c r="D49" s="1" t="s">
        <v>2</v>
      </c>
      <c r="E49" s="1" t="s">
        <v>1</v>
      </c>
      <c r="F49" s="1" t="s">
        <v>3</v>
      </c>
      <c r="G49" s="1" t="s">
        <v>4</v>
      </c>
    </row>
    <row r="50" spans="1:7" ht="51" x14ac:dyDescent="0.25">
      <c r="B50" s="35" t="s">
        <v>137</v>
      </c>
      <c r="C50" t="s">
        <v>122</v>
      </c>
      <c r="D50" s="15"/>
      <c r="E50" s="15"/>
      <c r="F50" s="15"/>
      <c r="G50" s="16"/>
    </row>
    <row r="51" spans="1:7" x14ac:dyDescent="0.25">
      <c r="B51" s="35"/>
      <c r="D51" s="1" t="s">
        <v>103</v>
      </c>
      <c r="E51" s="1" t="s">
        <v>104</v>
      </c>
    </row>
    <row r="52" spans="1:7" ht="51" x14ac:dyDescent="0.25">
      <c r="B52" s="35" t="s">
        <v>138</v>
      </c>
      <c r="C52" t="s">
        <v>123</v>
      </c>
      <c r="D52" s="15">
        <v>0</v>
      </c>
      <c r="E52" s="15"/>
    </row>
    <row r="53" spans="1:7" x14ac:dyDescent="0.25">
      <c r="B53" s="35"/>
      <c r="D53" s="10">
        <v>0.25</v>
      </c>
      <c r="E53" s="10" t="s">
        <v>99</v>
      </c>
    </row>
    <row r="54" spans="1:7" ht="25.5" x14ac:dyDescent="0.25">
      <c r="A54">
        <v>3</v>
      </c>
      <c r="B54" s="35" t="s">
        <v>188</v>
      </c>
      <c r="C54" t="s">
        <v>123</v>
      </c>
      <c r="D54" s="15">
        <v>0</v>
      </c>
      <c r="E54" s="15">
        <v>8</v>
      </c>
    </row>
    <row r="55" spans="1:7" x14ac:dyDescent="0.25">
      <c r="B55" s="35"/>
    </row>
    <row r="56" spans="1:7" x14ac:dyDescent="0.25">
      <c r="B56" s="35"/>
    </row>
    <row r="57" spans="1:7" x14ac:dyDescent="0.25">
      <c r="B57" s="35"/>
    </row>
    <row r="58" spans="1:7" ht="15.75" x14ac:dyDescent="0.25">
      <c r="A58" s="3" t="s">
        <v>39</v>
      </c>
      <c r="B58" s="35"/>
    </row>
    <row r="59" spans="1:7" x14ac:dyDescent="0.25">
      <c r="B59" s="35"/>
      <c r="D59" s="1" t="s">
        <v>2</v>
      </c>
      <c r="E59" s="1" t="s">
        <v>1</v>
      </c>
      <c r="F59" s="1" t="s">
        <v>3</v>
      </c>
      <c r="G59" s="1" t="s">
        <v>4</v>
      </c>
    </row>
    <row r="60" spans="1:7" ht="153" x14ac:dyDescent="0.25">
      <c r="B60" s="35" t="s">
        <v>140</v>
      </c>
      <c r="C60" t="s">
        <v>122</v>
      </c>
      <c r="D60" s="15">
        <v>0</v>
      </c>
      <c r="E60" s="15">
        <v>0</v>
      </c>
      <c r="F60" s="15"/>
      <c r="G60" s="16"/>
    </row>
    <row r="61" spans="1:7" x14ac:dyDescent="0.25">
      <c r="B61" s="35"/>
      <c r="D61" s="1" t="s">
        <v>2</v>
      </c>
      <c r="E61" s="1" t="s">
        <v>1</v>
      </c>
      <c r="F61" s="1" t="s">
        <v>3</v>
      </c>
      <c r="G61" s="1" t="s">
        <v>4</v>
      </c>
    </row>
    <row r="62" spans="1:7" ht="102" x14ac:dyDescent="0.25">
      <c r="B62" s="35" t="s">
        <v>141</v>
      </c>
      <c r="C62" t="s">
        <v>122</v>
      </c>
      <c r="D62" s="15"/>
      <c r="E62" s="15">
        <v>0</v>
      </c>
      <c r="F62" s="15"/>
      <c r="G62" s="16"/>
    </row>
    <row r="63" spans="1:7" x14ac:dyDescent="0.25">
      <c r="B63" s="35"/>
      <c r="D63" s="1" t="s">
        <v>2</v>
      </c>
      <c r="E63" s="1" t="s">
        <v>1</v>
      </c>
      <c r="F63" s="1" t="s">
        <v>3</v>
      </c>
      <c r="G63" s="1" t="s">
        <v>4</v>
      </c>
    </row>
    <row r="64" spans="1:7" ht="89.25" x14ac:dyDescent="0.25">
      <c r="B64" s="35" t="s">
        <v>142</v>
      </c>
      <c r="C64" t="s">
        <v>122</v>
      </c>
      <c r="D64" s="15"/>
      <c r="E64" s="15"/>
      <c r="F64" s="15"/>
      <c r="G64" s="16"/>
    </row>
    <row r="65" spans="1:7" x14ac:dyDescent="0.25">
      <c r="B65" s="35"/>
      <c r="D65" s="1" t="s">
        <v>22</v>
      </c>
    </row>
    <row r="66" spans="1:7" ht="89.25" x14ac:dyDescent="0.25">
      <c r="A66">
        <v>4</v>
      </c>
      <c r="B66" s="35" t="s">
        <v>184</v>
      </c>
      <c r="C66" t="s">
        <v>122</v>
      </c>
      <c r="D66" s="15">
        <v>8</v>
      </c>
    </row>
    <row r="67" spans="1:7" x14ac:dyDescent="0.25">
      <c r="B67" s="35"/>
      <c r="D67" s="20" t="s">
        <v>123</v>
      </c>
    </row>
    <row r="68" spans="1:7" ht="76.5" x14ac:dyDescent="0.25">
      <c r="B68" s="35" t="s">
        <v>144</v>
      </c>
      <c r="C68" t="s">
        <v>131</v>
      </c>
      <c r="D68" s="15">
        <v>0</v>
      </c>
    </row>
    <row r="69" spans="1:7" x14ac:dyDescent="0.25">
      <c r="B69" s="35"/>
      <c r="D69" s="20" t="s">
        <v>123</v>
      </c>
    </row>
    <row r="70" spans="1:7" ht="89.25" x14ac:dyDescent="0.25">
      <c r="B70" s="35" t="s">
        <v>145</v>
      </c>
      <c r="C70" t="s">
        <v>123</v>
      </c>
      <c r="D70" s="15"/>
    </row>
    <row r="71" spans="1:7" x14ac:dyDescent="0.25">
      <c r="B71" s="35"/>
      <c r="D71" s="8" t="s">
        <v>22</v>
      </c>
      <c r="E71" s="1" t="s">
        <v>22</v>
      </c>
    </row>
    <row r="72" spans="1:7" ht="38.25" x14ac:dyDescent="0.25">
      <c r="B72" s="35" t="s">
        <v>176</v>
      </c>
      <c r="C72" t="s">
        <v>122</v>
      </c>
      <c r="D72" s="15">
        <v>0</v>
      </c>
      <c r="E72" s="15"/>
    </row>
    <row r="73" spans="1:7" x14ac:dyDescent="0.25">
      <c r="B73" s="35"/>
      <c r="D73" s="8" t="s">
        <v>22</v>
      </c>
      <c r="E73" s="1" t="s">
        <v>22</v>
      </c>
    </row>
    <row r="74" spans="1:7" ht="89.25" x14ac:dyDescent="0.25">
      <c r="A74">
        <v>5</v>
      </c>
      <c r="B74" s="35" t="s">
        <v>146</v>
      </c>
      <c r="C74" t="s">
        <v>122</v>
      </c>
      <c r="D74" s="15">
        <v>10</v>
      </c>
      <c r="E74" s="15"/>
    </row>
    <row r="75" spans="1:7" ht="36" x14ac:dyDescent="0.25">
      <c r="B75" s="35"/>
      <c r="D75" s="11" t="s">
        <v>43</v>
      </c>
      <c r="E75" s="11" t="s">
        <v>44</v>
      </c>
      <c r="F75" s="11" t="s">
        <v>45</v>
      </c>
    </row>
    <row r="76" spans="1:7" x14ac:dyDescent="0.25">
      <c r="B76" s="35" t="s">
        <v>42</v>
      </c>
      <c r="C76" t="s">
        <v>123</v>
      </c>
      <c r="D76" s="15">
        <v>0</v>
      </c>
      <c r="E76" s="15">
        <v>0</v>
      </c>
      <c r="F76" s="15"/>
    </row>
    <row r="77" spans="1:7" x14ac:dyDescent="0.25">
      <c r="B77" s="35"/>
      <c r="D77" s="1" t="s">
        <v>2</v>
      </c>
      <c r="E77" s="1" t="s">
        <v>1</v>
      </c>
      <c r="F77" s="1" t="s">
        <v>3</v>
      </c>
      <c r="G77" s="8" t="s">
        <v>4</v>
      </c>
    </row>
    <row r="78" spans="1:7" ht="51" x14ac:dyDescent="0.25">
      <c r="A78">
        <v>6</v>
      </c>
      <c r="B78" s="35" t="s">
        <v>147</v>
      </c>
      <c r="C78" t="s">
        <v>123</v>
      </c>
      <c r="D78" s="15">
        <v>1</v>
      </c>
      <c r="E78" s="15">
        <v>0</v>
      </c>
      <c r="F78" s="15"/>
      <c r="G78" s="16"/>
    </row>
    <row r="79" spans="1:7" x14ac:dyDescent="0.25">
      <c r="B79" s="35"/>
    </row>
    <row r="80" spans="1:7" x14ac:dyDescent="0.25">
      <c r="B80" s="35"/>
    </row>
    <row r="81" spans="1:8" ht="15.75" x14ac:dyDescent="0.25">
      <c r="A81" s="3" t="s">
        <v>47</v>
      </c>
      <c r="B81" s="35"/>
    </row>
    <row r="82" spans="1:8" x14ac:dyDescent="0.25">
      <c r="B82" s="35"/>
      <c r="D82" s="1" t="s">
        <v>49</v>
      </c>
      <c r="E82" s="1" t="s">
        <v>50</v>
      </c>
      <c r="F82" s="1" t="s">
        <v>51</v>
      </c>
      <c r="G82" s="1" t="s">
        <v>52</v>
      </c>
      <c r="H82" s="1" t="s">
        <v>4</v>
      </c>
    </row>
    <row r="83" spans="1:8" ht="51" x14ac:dyDescent="0.25">
      <c r="A83">
        <v>7</v>
      </c>
      <c r="B83" s="35" t="s">
        <v>148</v>
      </c>
      <c r="C83" t="s">
        <v>125</v>
      </c>
      <c r="D83" s="15">
        <v>7.5</v>
      </c>
      <c r="E83" s="15"/>
      <c r="F83" s="15"/>
      <c r="G83" s="15"/>
      <c r="H83" s="17"/>
    </row>
    <row r="84" spans="1:8" x14ac:dyDescent="0.25">
      <c r="B84" s="35"/>
      <c r="D84" s="1" t="s">
        <v>54</v>
      </c>
      <c r="E84" s="1" t="s">
        <v>55</v>
      </c>
      <c r="F84" s="1" t="s">
        <v>56</v>
      </c>
      <c r="G84" s="1" t="s">
        <v>57</v>
      </c>
      <c r="H84" s="1" t="s">
        <v>4</v>
      </c>
    </row>
    <row r="85" spans="1:8" ht="38.25" x14ac:dyDescent="0.25">
      <c r="B85" s="35" t="s">
        <v>149</v>
      </c>
      <c r="C85" t="s">
        <v>123</v>
      </c>
      <c r="D85" s="15">
        <v>0</v>
      </c>
      <c r="E85" s="15"/>
      <c r="F85" s="15"/>
      <c r="G85" s="15"/>
      <c r="H85" s="17"/>
    </row>
    <row r="86" spans="1:8" x14ac:dyDescent="0.25">
      <c r="B86" s="35"/>
      <c r="D86" s="1" t="s">
        <v>59</v>
      </c>
      <c r="E86" s="1" t="s">
        <v>55</v>
      </c>
      <c r="F86" s="1" t="s">
        <v>57</v>
      </c>
    </row>
    <row r="87" spans="1:8" ht="25.5" x14ac:dyDescent="0.25">
      <c r="A87">
        <v>8</v>
      </c>
      <c r="B87" s="35" t="s">
        <v>150</v>
      </c>
      <c r="C87" t="s">
        <v>125</v>
      </c>
      <c r="D87" s="15">
        <v>7.5</v>
      </c>
      <c r="E87" s="15"/>
      <c r="F87" s="15"/>
    </row>
    <row r="88" spans="1:8" x14ac:dyDescent="0.25">
      <c r="B88" s="35"/>
    </row>
    <row r="89" spans="1:8" x14ac:dyDescent="0.25">
      <c r="B89" s="35"/>
    </row>
    <row r="90" spans="1:8" ht="15.75" x14ac:dyDescent="0.25">
      <c r="A90" s="3" t="s">
        <v>60</v>
      </c>
      <c r="B90" s="35"/>
    </row>
    <row r="91" spans="1:8" x14ac:dyDescent="0.25">
      <c r="B91" s="35"/>
      <c r="D91" s="1" t="s">
        <v>20</v>
      </c>
    </row>
    <row r="92" spans="1:8" ht="25.5" x14ac:dyDescent="0.25">
      <c r="B92" s="35" t="s">
        <v>151</v>
      </c>
      <c r="C92" t="s">
        <v>123</v>
      </c>
      <c r="D92" s="15">
        <v>0</v>
      </c>
    </row>
    <row r="93" spans="1:8" x14ac:dyDescent="0.25">
      <c r="B93" s="35"/>
      <c r="D93" s="1" t="s">
        <v>20</v>
      </c>
    </row>
    <row r="94" spans="1:8" ht="63.75" x14ac:dyDescent="0.25">
      <c r="B94" s="35" t="s">
        <v>152</v>
      </c>
      <c r="C94" t="s">
        <v>123</v>
      </c>
      <c r="D94" s="15"/>
    </row>
    <row r="95" spans="1:8" x14ac:dyDescent="0.25">
      <c r="B95" s="35"/>
      <c r="D95" s="1" t="s">
        <v>20</v>
      </c>
    </row>
    <row r="96" spans="1:8" ht="25.5" x14ac:dyDescent="0.25">
      <c r="B96" s="35" t="s">
        <v>172</v>
      </c>
      <c r="C96" t="s">
        <v>123</v>
      </c>
      <c r="D96" s="15"/>
    </row>
    <row r="97" spans="2:4" x14ac:dyDescent="0.25">
      <c r="B97" s="35"/>
      <c r="D97" s="1" t="s">
        <v>20</v>
      </c>
    </row>
    <row r="98" spans="2:4" ht="51" x14ac:dyDescent="0.25">
      <c r="B98" s="35" t="s">
        <v>153</v>
      </c>
      <c r="C98" t="s">
        <v>123</v>
      </c>
      <c r="D98" s="15"/>
    </row>
    <row r="99" spans="2:4" x14ac:dyDescent="0.25">
      <c r="B99" s="35"/>
      <c r="D99" s="1" t="s">
        <v>20</v>
      </c>
    </row>
    <row r="100" spans="2:4" ht="63.75" x14ac:dyDescent="0.25">
      <c r="B100" s="35" t="s">
        <v>154</v>
      </c>
      <c r="C100" t="s">
        <v>123</v>
      </c>
      <c r="D100" s="15">
        <v>0</v>
      </c>
    </row>
    <row r="101" spans="2:4" x14ac:dyDescent="0.25">
      <c r="B101" s="35"/>
      <c r="D101" s="1" t="s">
        <v>20</v>
      </c>
    </row>
    <row r="102" spans="2:4" ht="51" x14ac:dyDescent="0.25">
      <c r="B102" s="35" t="s">
        <v>155</v>
      </c>
      <c r="C102" t="s">
        <v>123</v>
      </c>
      <c r="D102" s="15"/>
    </row>
    <row r="103" spans="2:4" x14ac:dyDescent="0.25">
      <c r="B103" s="35"/>
      <c r="D103" s="1" t="s">
        <v>20</v>
      </c>
    </row>
    <row r="104" spans="2:4" ht="89.25" x14ac:dyDescent="0.25">
      <c r="B104" s="35" t="s">
        <v>156</v>
      </c>
      <c r="C104" t="s">
        <v>123</v>
      </c>
      <c r="D104" s="15"/>
    </row>
    <row r="105" spans="2:4" x14ac:dyDescent="0.25">
      <c r="B105" s="35"/>
      <c r="D105" s="1" t="s">
        <v>20</v>
      </c>
    </row>
    <row r="106" spans="2:4" ht="76.5" x14ac:dyDescent="0.25">
      <c r="B106" s="35" t="s">
        <v>157</v>
      </c>
      <c r="C106" t="s">
        <v>123</v>
      </c>
      <c r="D106" s="15">
        <v>0</v>
      </c>
    </row>
    <row r="107" spans="2:4" x14ac:dyDescent="0.25">
      <c r="B107" s="35"/>
      <c r="D107" s="1" t="s">
        <v>20</v>
      </c>
    </row>
    <row r="108" spans="2:4" ht="51" x14ac:dyDescent="0.25">
      <c r="B108" s="35" t="s">
        <v>158</v>
      </c>
      <c r="C108" t="s">
        <v>123</v>
      </c>
      <c r="D108" s="15"/>
    </row>
    <row r="109" spans="2:4" x14ac:dyDescent="0.25">
      <c r="B109" s="35"/>
      <c r="D109" s="1" t="s">
        <v>20</v>
      </c>
    </row>
    <row r="110" spans="2:4" ht="38.25" x14ac:dyDescent="0.25">
      <c r="B110" s="35" t="s">
        <v>159</v>
      </c>
      <c r="C110" t="s">
        <v>123</v>
      </c>
      <c r="D110" s="15"/>
    </row>
    <row r="111" spans="2:4" x14ac:dyDescent="0.25">
      <c r="B111" s="35"/>
      <c r="D111" s="1" t="s">
        <v>20</v>
      </c>
    </row>
    <row r="112" spans="2:4" ht="38.25" x14ac:dyDescent="0.25">
      <c r="B112" s="35" t="s">
        <v>160</v>
      </c>
      <c r="C112" t="s">
        <v>123</v>
      </c>
      <c r="D112" s="15"/>
    </row>
    <row r="113" spans="1:8" x14ac:dyDescent="0.25">
      <c r="B113" s="35"/>
      <c r="D113" s="1" t="s">
        <v>4</v>
      </c>
    </row>
    <row r="114" spans="1:8" ht="25.5" x14ac:dyDescent="0.25">
      <c r="B114" s="35" t="s">
        <v>161</v>
      </c>
      <c r="C114" t="s">
        <v>123</v>
      </c>
      <c r="D114" s="15"/>
    </row>
    <row r="115" spans="1:8" x14ac:dyDescent="0.25">
      <c r="B115" s="35"/>
      <c r="D115" s="1" t="s">
        <v>20</v>
      </c>
    </row>
    <row r="116" spans="1:8" ht="38.25" x14ac:dyDescent="0.25">
      <c r="B116" s="35" t="s">
        <v>162</v>
      </c>
      <c r="C116" t="s">
        <v>123</v>
      </c>
      <c r="D116" s="15">
        <v>0</v>
      </c>
    </row>
    <row r="117" spans="1:8" x14ac:dyDescent="0.25">
      <c r="B117" s="35"/>
      <c r="D117" s="1" t="s">
        <v>75</v>
      </c>
      <c r="E117" s="1" t="s">
        <v>76</v>
      </c>
    </row>
    <row r="118" spans="1:8" ht="25.5" x14ac:dyDescent="0.25">
      <c r="B118" s="35" t="s">
        <v>163</v>
      </c>
      <c r="C118" t="s">
        <v>123</v>
      </c>
      <c r="D118" s="15"/>
      <c r="E118" s="15"/>
    </row>
    <row r="119" spans="1:8" x14ac:dyDescent="0.25">
      <c r="B119" s="35"/>
      <c r="D119" s="1" t="s">
        <v>75</v>
      </c>
      <c r="E119" s="1" t="s">
        <v>78</v>
      </c>
      <c r="F119" s="1" t="s">
        <v>79</v>
      </c>
    </row>
    <row r="120" spans="1:8" ht="25.5" x14ac:dyDescent="0.25">
      <c r="B120" s="35" t="s">
        <v>164</v>
      </c>
      <c r="C120" t="s">
        <v>123</v>
      </c>
      <c r="D120" s="15"/>
      <c r="E120" s="15"/>
      <c r="F120" s="15"/>
    </row>
    <row r="121" spans="1:8" x14ac:dyDescent="0.25">
      <c r="B121" s="35"/>
      <c r="D121" s="1" t="s">
        <v>2</v>
      </c>
      <c r="E121" s="1" t="s">
        <v>1</v>
      </c>
      <c r="F121" s="1" t="s">
        <v>3</v>
      </c>
      <c r="G121" s="1" t="s">
        <v>4</v>
      </c>
      <c r="H121" s="1" t="s">
        <v>80</v>
      </c>
    </row>
    <row r="122" spans="1:8" ht="38.25" x14ac:dyDescent="0.25">
      <c r="B122" s="35" t="s">
        <v>165</v>
      </c>
      <c r="C122" t="s">
        <v>123</v>
      </c>
      <c r="D122" s="15">
        <v>0</v>
      </c>
      <c r="E122" s="15"/>
      <c r="F122" s="15"/>
      <c r="G122" s="16"/>
      <c r="H122" s="18">
        <v>0</v>
      </c>
    </row>
    <row r="123" spans="1:8" x14ac:dyDescent="0.25">
      <c r="B123" s="35"/>
    </row>
    <row r="124" spans="1:8" x14ac:dyDescent="0.25">
      <c r="B124" s="35"/>
    </row>
    <row r="125" spans="1:8" ht="15.75" x14ac:dyDescent="0.25">
      <c r="A125" s="3" t="s">
        <v>81</v>
      </c>
      <c r="B125" s="35"/>
    </row>
    <row r="126" spans="1:8" x14ac:dyDescent="0.25">
      <c r="B126" s="35"/>
      <c r="D126" s="1" t="s">
        <v>20</v>
      </c>
    </row>
    <row r="127" spans="1:8" ht="140.25" x14ac:dyDescent="0.25">
      <c r="A127">
        <v>9</v>
      </c>
      <c r="B127" s="35" t="s">
        <v>166</v>
      </c>
      <c r="C127" t="s">
        <v>123</v>
      </c>
      <c r="D127" s="15">
        <v>1</v>
      </c>
    </row>
    <row r="128" spans="1:8" x14ac:dyDescent="0.25">
      <c r="B128" s="35"/>
      <c r="D128" s="1" t="s">
        <v>20</v>
      </c>
    </row>
    <row r="129" spans="1:6" ht="76.5" x14ac:dyDescent="0.25">
      <c r="A129">
        <v>10</v>
      </c>
      <c r="B129" s="35" t="s">
        <v>167</v>
      </c>
      <c r="C129" t="s">
        <v>123</v>
      </c>
      <c r="D129" s="15">
        <v>1</v>
      </c>
    </row>
    <row r="130" spans="1:6" x14ac:dyDescent="0.25">
      <c r="B130" s="35"/>
      <c r="D130" s="1" t="s">
        <v>4</v>
      </c>
    </row>
    <row r="131" spans="1:6" x14ac:dyDescent="0.25">
      <c r="B131" s="35" t="s">
        <v>83</v>
      </c>
      <c r="C131" t="s">
        <v>123</v>
      </c>
      <c r="D131" s="15"/>
    </row>
    <row r="132" spans="1:6" x14ac:dyDescent="0.25">
      <c r="B132" s="35"/>
      <c r="D132" s="1" t="s">
        <v>85</v>
      </c>
      <c r="E132" s="1" t="s">
        <v>57</v>
      </c>
      <c r="F132" s="1" t="s">
        <v>4</v>
      </c>
    </row>
    <row r="133" spans="1:6" ht="51" x14ac:dyDescent="0.25">
      <c r="B133" s="35" t="s">
        <v>168</v>
      </c>
      <c r="C133" t="s">
        <v>123</v>
      </c>
      <c r="D133" s="15"/>
      <c r="E133" s="15">
        <v>0</v>
      </c>
      <c r="F133" s="16"/>
    </row>
    <row r="134" spans="1:6" x14ac:dyDescent="0.25">
      <c r="B134" s="35"/>
      <c r="D134" s="1" t="s">
        <v>85</v>
      </c>
      <c r="E134" s="1" t="s">
        <v>57</v>
      </c>
      <c r="F134" s="1" t="s">
        <v>4</v>
      </c>
    </row>
    <row r="135" spans="1:6" ht="76.5" x14ac:dyDescent="0.25">
      <c r="B135" s="35" t="s">
        <v>169</v>
      </c>
      <c r="C135" t="s">
        <v>126</v>
      </c>
      <c r="D135" s="15"/>
      <c r="E135" s="15"/>
      <c r="F135" s="16"/>
    </row>
    <row r="136" spans="1:6" x14ac:dyDescent="0.25">
      <c r="B136" s="35"/>
      <c r="D136" s="1" t="s">
        <v>85</v>
      </c>
      <c r="E136" s="1" t="s">
        <v>57</v>
      </c>
      <c r="F136" s="1" t="s">
        <v>4</v>
      </c>
    </row>
    <row r="137" spans="1:6" ht="38.25" x14ac:dyDescent="0.25">
      <c r="B137" s="35" t="s">
        <v>170</v>
      </c>
      <c r="C137" t="s">
        <v>123</v>
      </c>
      <c r="D137" s="15"/>
      <c r="E137" s="15">
        <v>0</v>
      </c>
      <c r="F137" s="16"/>
    </row>
    <row r="138" spans="1:6" x14ac:dyDescent="0.25">
      <c r="B138" s="35"/>
      <c r="D138" s="1" t="s">
        <v>85</v>
      </c>
      <c r="E138" s="1" t="s">
        <v>57</v>
      </c>
      <c r="F138" s="1" t="s">
        <v>4</v>
      </c>
    </row>
    <row r="139" spans="1:6" ht="51" x14ac:dyDescent="0.25">
      <c r="B139" s="35" t="s">
        <v>171</v>
      </c>
      <c r="C139" t="s">
        <v>126</v>
      </c>
      <c r="D139" s="15"/>
      <c r="E139" s="15"/>
      <c r="F139" s="16"/>
    </row>
    <row r="140" spans="1:6" x14ac:dyDescent="0.25">
      <c r="B140" s="35"/>
    </row>
    <row r="141" spans="1:6" x14ac:dyDescent="0.25">
      <c r="B141" s="35"/>
    </row>
    <row r="142" spans="1:6" ht="15.75" x14ac:dyDescent="0.25">
      <c r="A142" s="3" t="s">
        <v>114</v>
      </c>
      <c r="B142" s="35"/>
    </row>
    <row r="143" spans="1:6" x14ac:dyDescent="0.25">
      <c r="B143" s="35"/>
      <c r="D143" s="1" t="s">
        <v>4</v>
      </c>
    </row>
    <row r="144" spans="1:6" x14ac:dyDescent="0.25">
      <c r="B144" s="35" t="str">
        <f ca="1">DATOS!B144</f>
        <v>…</v>
      </c>
      <c r="C144" s="19"/>
      <c r="D144" s="16">
        <v>0</v>
      </c>
    </row>
    <row r="145" spans="2:4" x14ac:dyDescent="0.25">
      <c r="B145" s="35"/>
      <c r="D145" s="1" t="s">
        <v>4</v>
      </c>
    </row>
    <row r="146" spans="2:4" x14ac:dyDescent="0.25">
      <c r="B146" s="35" t="str">
        <f ca="1">DATOS!B146</f>
        <v>..</v>
      </c>
      <c r="C146" s="19"/>
      <c r="D146" s="16"/>
    </row>
    <row r="147" spans="2:4" x14ac:dyDescent="0.25">
      <c r="B147" s="35"/>
      <c r="D147" s="1" t="s">
        <v>4</v>
      </c>
    </row>
    <row r="148" spans="2:4" x14ac:dyDescent="0.25">
      <c r="B148" s="35" t="str">
        <f ca="1">DATOS!B148</f>
        <v>..</v>
      </c>
      <c r="C148" s="19"/>
      <c r="D148" s="16"/>
    </row>
    <row r="149" spans="2:4" x14ac:dyDescent="0.25">
      <c r="B149" s="35"/>
      <c r="D149" s="1" t="s">
        <v>4</v>
      </c>
    </row>
    <row r="150" spans="2:4" x14ac:dyDescent="0.25">
      <c r="B150" s="35" t="str">
        <f ca="1">DATOS!B150</f>
        <v>..</v>
      </c>
      <c r="C150" s="19"/>
      <c r="D150" s="16"/>
    </row>
    <row r="151" spans="2:4" x14ac:dyDescent="0.25">
      <c r="B151" s="35"/>
      <c r="D151" s="1" t="s">
        <v>4</v>
      </c>
    </row>
    <row r="152" spans="2:4" x14ac:dyDescent="0.25">
      <c r="B152" s="35" t="str">
        <f ca="1">DATOS!B152</f>
        <v>..</v>
      </c>
      <c r="C152" s="19"/>
      <c r="D152" s="16"/>
    </row>
    <row r="153" spans="2:4" x14ac:dyDescent="0.25">
      <c r="B153" s="35"/>
    </row>
    <row r="154" spans="2:4" x14ac:dyDescent="0.25">
      <c r="B154" s="35"/>
    </row>
    <row r="155" spans="2:4" x14ac:dyDescent="0.25">
      <c r="B155" s="35"/>
    </row>
    <row r="157" spans="2:4" x14ac:dyDescent="0.25">
      <c r="B157" s="36"/>
    </row>
  </sheetData>
  <sheetProtection selectLockedCells="1"/>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enableFormatConditionsCalculation="0">
    <pageSetUpPr autoPageBreaks="0"/>
  </sheetPr>
  <dimension ref="A5:H153"/>
  <sheetViews>
    <sheetView topLeftCell="A79" workbookViewId="0">
      <selection activeCell="D99" sqref="D99"/>
    </sheetView>
  </sheetViews>
  <sheetFormatPr baseColWidth="10" defaultRowHeight="15" x14ac:dyDescent="0.25"/>
  <cols>
    <col min="1" max="1" width="6.140625" customWidth="1"/>
    <col min="4" max="7" width="10.85546875" style="1"/>
  </cols>
  <sheetData>
    <row r="5" spans="1:7" ht="15.95" x14ac:dyDescent="0.2">
      <c r="A5" s="3" t="s">
        <v>33</v>
      </c>
    </row>
    <row r="6" spans="1:7" x14ac:dyDescent="0.2">
      <c r="D6" s="1" t="s">
        <v>2</v>
      </c>
      <c r="E6" s="1" t="s">
        <v>1</v>
      </c>
      <c r="F6" s="1" t="s">
        <v>3</v>
      </c>
      <c r="G6" s="1" t="s">
        <v>4</v>
      </c>
    </row>
    <row r="7" spans="1:7" x14ac:dyDescent="0.2">
      <c r="B7" s="2" t="s">
        <v>0</v>
      </c>
      <c r="D7" s="12">
        <v>9.5</v>
      </c>
      <c r="E7" s="12">
        <v>10.5</v>
      </c>
      <c r="F7" s="12">
        <v>11.5</v>
      </c>
      <c r="G7" s="6"/>
    </row>
    <row r="8" spans="1:7" x14ac:dyDescent="0.2">
      <c r="B8" s="2"/>
      <c r="D8" s="1" t="s">
        <v>2</v>
      </c>
      <c r="E8" s="1" t="s">
        <v>1</v>
      </c>
      <c r="F8" s="1" t="s">
        <v>3</v>
      </c>
      <c r="G8" s="1" t="s">
        <v>4</v>
      </c>
    </row>
    <row r="9" spans="1:7" x14ac:dyDescent="0.2">
      <c r="B9" s="2" t="s">
        <v>5</v>
      </c>
      <c r="D9" s="12">
        <v>10.5</v>
      </c>
      <c r="E9" s="12">
        <v>11.5</v>
      </c>
      <c r="F9" s="12">
        <v>12.5</v>
      </c>
      <c r="G9" s="6"/>
    </row>
    <row r="10" spans="1:7" x14ac:dyDescent="0.2">
      <c r="B10" s="2"/>
      <c r="D10" s="1" t="s">
        <v>2</v>
      </c>
      <c r="E10" s="1" t="s">
        <v>1</v>
      </c>
      <c r="F10" s="1" t="s">
        <v>3</v>
      </c>
      <c r="G10" s="1" t="s">
        <v>4</v>
      </c>
    </row>
    <row r="11" spans="1:7" x14ac:dyDescent="0.2">
      <c r="B11" s="2" t="s">
        <v>40</v>
      </c>
      <c r="D11" s="12">
        <v>9.5</v>
      </c>
      <c r="E11" s="12">
        <v>10.5</v>
      </c>
      <c r="F11" s="12">
        <v>11.5</v>
      </c>
      <c r="G11" s="6"/>
    </row>
    <row r="12" spans="1:7" x14ac:dyDescent="0.2">
      <c r="B12" s="2"/>
      <c r="D12" s="1" t="s">
        <v>2</v>
      </c>
      <c r="E12" s="1" t="s">
        <v>1</v>
      </c>
      <c r="F12" s="1" t="s">
        <v>3</v>
      </c>
      <c r="G12" s="1" t="s">
        <v>4</v>
      </c>
    </row>
    <row r="13" spans="1:7" x14ac:dyDescent="0.2">
      <c r="B13" s="2" t="s">
        <v>92</v>
      </c>
      <c r="D13" s="12">
        <v>6.9</v>
      </c>
      <c r="E13" s="12">
        <v>9.9</v>
      </c>
      <c r="F13" s="12">
        <v>10.9</v>
      </c>
      <c r="G13" s="6"/>
    </row>
    <row r="14" spans="1:7" x14ac:dyDescent="0.2">
      <c r="B14" s="2"/>
      <c r="D14" s="1" t="s">
        <v>2</v>
      </c>
      <c r="E14" s="1" t="s">
        <v>1</v>
      </c>
      <c r="F14" s="1" t="s">
        <v>3</v>
      </c>
      <c r="G14" s="1" t="s">
        <v>4</v>
      </c>
    </row>
    <row r="15" spans="1:7" x14ac:dyDescent="0.25">
      <c r="B15" s="2" t="s">
        <v>93</v>
      </c>
      <c r="D15" s="12">
        <v>250</v>
      </c>
      <c r="E15" s="12">
        <v>350</v>
      </c>
      <c r="F15" s="12">
        <v>550</v>
      </c>
      <c r="G15" s="6"/>
    </row>
    <row r="16" spans="1:7" x14ac:dyDescent="0.2">
      <c r="B16" s="2"/>
      <c r="D16" s="1" t="s">
        <v>7</v>
      </c>
      <c r="E16" s="1" t="s">
        <v>8</v>
      </c>
    </row>
    <row r="17" spans="2:7" x14ac:dyDescent="0.2">
      <c r="B17" s="2" t="s">
        <v>6</v>
      </c>
      <c r="D17" s="12">
        <v>120</v>
      </c>
      <c r="E17" s="12">
        <v>85</v>
      </c>
    </row>
    <row r="18" spans="2:7" x14ac:dyDescent="0.2">
      <c r="B18" s="2"/>
      <c r="D18" s="1" t="s">
        <v>7</v>
      </c>
      <c r="E18" s="1" t="s">
        <v>8</v>
      </c>
    </row>
    <row r="19" spans="2:7" x14ac:dyDescent="0.2">
      <c r="B19" s="2" t="s">
        <v>9</v>
      </c>
      <c r="D19" s="12">
        <v>60</v>
      </c>
      <c r="E19" s="12">
        <v>25</v>
      </c>
    </row>
    <row r="20" spans="2:7" ht="33.75" x14ac:dyDescent="0.25">
      <c r="B20" s="2"/>
      <c r="D20" s="4" t="s">
        <v>91</v>
      </c>
      <c r="E20" s="5" t="s">
        <v>89</v>
      </c>
      <c r="F20" s="5" t="s">
        <v>90</v>
      </c>
    </row>
    <row r="21" spans="2:7" x14ac:dyDescent="0.2">
      <c r="B21" s="2" t="s">
        <v>11</v>
      </c>
      <c r="D21" s="12">
        <v>450</v>
      </c>
      <c r="E21" s="12">
        <v>550</v>
      </c>
      <c r="F21" s="12">
        <v>350</v>
      </c>
    </row>
    <row r="22" spans="2:7" x14ac:dyDescent="0.2">
      <c r="B22" s="2"/>
      <c r="D22" s="1" t="s">
        <v>13</v>
      </c>
      <c r="E22" s="1" t="s">
        <v>14</v>
      </c>
    </row>
    <row r="23" spans="2:7" x14ac:dyDescent="0.2">
      <c r="B23" s="2" t="s">
        <v>12</v>
      </c>
      <c r="D23" s="12">
        <v>65</v>
      </c>
      <c r="E23" s="12">
        <v>75</v>
      </c>
    </row>
    <row r="24" spans="2:7" x14ac:dyDescent="0.2">
      <c r="B24" s="2"/>
      <c r="D24" s="1" t="s">
        <v>16</v>
      </c>
      <c r="E24" s="1" t="s">
        <v>18</v>
      </c>
      <c r="F24" s="1" t="s">
        <v>17</v>
      </c>
    </row>
    <row r="25" spans="2:7" x14ac:dyDescent="0.2">
      <c r="B25" s="2" t="s">
        <v>15</v>
      </c>
      <c r="D25" s="12">
        <v>385</v>
      </c>
      <c r="E25" s="12">
        <v>450</v>
      </c>
      <c r="F25" s="12">
        <v>650</v>
      </c>
    </row>
    <row r="26" spans="2:7" x14ac:dyDescent="0.2">
      <c r="B26" s="2"/>
      <c r="D26" s="1" t="s">
        <v>38</v>
      </c>
    </row>
    <row r="27" spans="2:7" x14ac:dyDescent="0.25">
      <c r="B27" s="2" t="s">
        <v>19</v>
      </c>
      <c r="D27" s="12">
        <v>30</v>
      </c>
    </row>
    <row r="28" spans="2:7" x14ac:dyDescent="0.2">
      <c r="B28" s="2"/>
      <c r="D28" s="1" t="s">
        <v>22</v>
      </c>
    </row>
    <row r="29" spans="2:7" x14ac:dyDescent="0.2">
      <c r="B29" s="2" t="s">
        <v>21</v>
      </c>
      <c r="D29" s="12">
        <v>12</v>
      </c>
    </row>
    <row r="30" spans="2:7" x14ac:dyDescent="0.2">
      <c r="B30" s="2"/>
      <c r="D30" s="1" t="s">
        <v>2</v>
      </c>
      <c r="E30" s="1" t="s">
        <v>1</v>
      </c>
      <c r="F30" s="1" t="s">
        <v>3</v>
      </c>
      <c r="G30" s="1" t="s">
        <v>24</v>
      </c>
    </row>
    <row r="31" spans="2:7" x14ac:dyDescent="0.2">
      <c r="B31" s="2" t="s">
        <v>23</v>
      </c>
      <c r="D31" s="12">
        <v>4.4000000000000004</v>
      </c>
      <c r="E31" s="12">
        <v>5.4</v>
      </c>
      <c r="F31" s="12">
        <v>6.3</v>
      </c>
      <c r="G31" s="6"/>
    </row>
    <row r="32" spans="2:7" x14ac:dyDescent="0.2">
      <c r="B32" s="2"/>
      <c r="D32" s="1" t="s">
        <v>26</v>
      </c>
      <c r="E32" s="1" t="s">
        <v>27</v>
      </c>
    </row>
    <row r="33" spans="1:8" x14ac:dyDescent="0.2">
      <c r="B33" s="2" t="s">
        <v>25</v>
      </c>
      <c r="D33" s="12">
        <v>60</v>
      </c>
      <c r="E33" s="12">
        <v>100</v>
      </c>
    </row>
    <row r="34" spans="1:8" x14ac:dyDescent="0.2">
      <c r="B34" s="2"/>
      <c r="D34" s="1" t="s">
        <v>10</v>
      </c>
      <c r="E34" s="1" t="s">
        <v>29</v>
      </c>
      <c r="F34" s="1" t="s">
        <v>30</v>
      </c>
      <c r="G34" s="1" t="s">
        <v>31</v>
      </c>
      <c r="H34" s="1" t="s">
        <v>4</v>
      </c>
    </row>
    <row r="35" spans="1:8" x14ac:dyDescent="0.2">
      <c r="B35" s="2" t="s">
        <v>28</v>
      </c>
      <c r="D35" s="12">
        <v>1050</v>
      </c>
      <c r="E35" s="12">
        <v>1600</v>
      </c>
      <c r="F35" s="12">
        <v>600</v>
      </c>
      <c r="G35" s="12">
        <v>1900</v>
      </c>
      <c r="H35" s="9"/>
    </row>
    <row r="36" spans="1:8" x14ac:dyDescent="0.2">
      <c r="B36" s="2"/>
      <c r="D36" s="1" t="s">
        <v>95</v>
      </c>
      <c r="E36" s="1" t="s">
        <v>97</v>
      </c>
      <c r="F36" s="1" t="s">
        <v>96</v>
      </c>
      <c r="G36" s="1" t="s">
        <v>4</v>
      </c>
    </row>
    <row r="37" spans="1:8" x14ac:dyDescent="0.2">
      <c r="B37" s="2" t="s">
        <v>94</v>
      </c>
      <c r="D37" s="12">
        <v>90</v>
      </c>
      <c r="E37" s="12">
        <v>60</v>
      </c>
      <c r="F37" s="12">
        <v>100</v>
      </c>
      <c r="G37" s="6"/>
    </row>
    <row r="38" spans="1:8" x14ac:dyDescent="0.2">
      <c r="B38" s="2"/>
      <c r="D38" s="1" t="s">
        <v>2</v>
      </c>
      <c r="E38" s="1" t="s">
        <v>1</v>
      </c>
      <c r="F38" s="1" t="s">
        <v>3</v>
      </c>
      <c r="G38" s="1" t="s">
        <v>24</v>
      </c>
    </row>
    <row r="39" spans="1:8" x14ac:dyDescent="0.2">
      <c r="B39" s="2" t="s">
        <v>32</v>
      </c>
      <c r="D39" s="12">
        <v>130</v>
      </c>
      <c r="E39" s="12">
        <v>145</v>
      </c>
      <c r="F39" s="12">
        <v>150</v>
      </c>
      <c r="G39" s="6"/>
    </row>
    <row r="42" spans="1:8" ht="15.75" x14ac:dyDescent="0.25">
      <c r="A42" s="3" t="s">
        <v>34</v>
      </c>
    </row>
    <row r="43" spans="1:8" x14ac:dyDescent="0.2">
      <c r="D43" s="1" t="s">
        <v>2</v>
      </c>
      <c r="E43" s="1" t="s">
        <v>1</v>
      </c>
      <c r="F43" s="1" t="s">
        <v>3</v>
      </c>
      <c r="G43" s="1" t="s">
        <v>4</v>
      </c>
    </row>
    <row r="44" spans="1:8" x14ac:dyDescent="0.2">
      <c r="B44" t="s">
        <v>35</v>
      </c>
      <c r="D44" s="12">
        <v>51</v>
      </c>
      <c r="E44" s="12">
        <v>55</v>
      </c>
      <c r="F44" s="12">
        <v>65</v>
      </c>
      <c r="G44" s="6"/>
    </row>
    <row r="45" spans="1:8" x14ac:dyDescent="0.25">
      <c r="D45" s="1" t="s">
        <v>16</v>
      </c>
      <c r="E45" s="1" t="s">
        <v>18</v>
      </c>
      <c r="F45" s="1" t="s">
        <v>17</v>
      </c>
    </row>
    <row r="46" spans="1:8" x14ac:dyDescent="0.25">
      <c r="B46" t="s">
        <v>15</v>
      </c>
      <c r="D46" s="12">
        <v>600</v>
      </c>
      <c r="E46" s="12">
        <v>900</v>
      </c>
      <c r="F46" s="12">
        <v>1250</v>
      </c>
    </row>
    <row r="47" spans="1:8" x14ac:dyDescent="0.25">
      <c r="D47" s="8" t="s">
        <v>101</v>
      </c>
      <c r="E47" s="8" t="s">
        <v>102</v>
      </c>
      <c r="F47" s="8"/>
    </row>
    <row r="48" spans="1:8" x14ac:dyDescent="0.25">
      <c r="B48" t="s">
        <v>100</v>
      </c>
      <c r="D48" s="12">
        <v>46</v>
      </c>
      <c r="E48" s="12">
        <v>150</v>
      </c>
      <c r="F48" s="8"/>
    </row>
    <row r="49" spans="1:7" x14ac:dyDescent="0.25">
      <c r="D49" s="1" t="s">
        <v>2</v>
      </c>
      <c r="E49" s="1" t="s">
        <v>1</v>
      </c>
      <c r="F49" s="1" t="s">
        <v>3</v>
      </c>
      <c r="G49" s="1" t="s">
        <v>4</v>
      </c>
    </row>
    <row r="50" spans="1:7" x14ac:dyDescent="0.25">
      <c r="B50" t="s">
        <v>36</v>
      </c>
      <c r="D50" s="12">
        <v>45</v>
      </c>
      <c r="E50" s="12">
        <v>48</v>
      </c>
      <c r="F50" s="12">
        <v>50</v>
      </c>
      <c r="G50" s="6"/>
    </row>
    <row r="51" spans="1:7" x14ac:dyDescent="0.25">
      <c r="D51" s="1" t="s">
        <v>103</v>
      </c>
      <c r="E51" s="1" t="s">
        <v>104</v>
      </c>
    </row>
    <row r="52" spans="1:7" x14ac:dyDescent="0.25">
      <c r="B52" t="s">
        <v>37</v>
      </c>
      <c r="D52" s="7"/>
      <c r="E52" s="7"/>
    </row>
    <row r="53" spans="1:7" x14ac:dyDescent="0.25">
      <c r="D53" s="10">
        <v>0.25</v>
      </c>
      <c r="E53" s="10" t="s">
        <v>99</v>
      </c>
    </row>
    <row r="54" spans="1:7" x14ac:dyDescent="0.25">
      <c r="B54" t="s">
        <v>98</v>
      </c>
      <c r="D54" s="12">
        <v>255</v>
      </c>
      <c r="E54" s="12">
        <v>72</v>
      </c>
    </row>
    <row r="58" spans="1:7" ht="15.75" x14ac:dyDescent="0.25">
      <c r="A58" s="3" t="s">
        <v>39</v>
      </c>
    </row>
    <row r="59" spans="1:7" x14ac:dyDescent="0.25">
      <c r="D59" s="1" t="s">
        <v>2</v>
      </c>
      <c r="E59" s="1" t="s">
        <v>1</v>
      </c>
      <c r="F59" s="1" t="s">
        <v>3</v>
      </c>
      <c r="G59" s="1" t="s">
        <v>4</v>
      </c>
    </row>
    <row r="60" spans="1:7" x14ac:dyDescent="0.25">
      <c r="B60" t="s">
        <v>0</v>
      </c>
      <c r="D60" s="12">
        <v>75</v>
      </c>
      <c r="E60" s="12">
        <v>88</v>
      </c>
      <c r="F60" s="12">
        <v>99</v>
      </c>
      <c r="G60" s="6"/>
    </row>
    <row r="61" spans="1:7" x14ac:dyDescent="0.25">
      <c r="D61" s="1" t="s">
        <v>2</v>
      </c>
      <c r="E61" s="1" t="s">
        <v>1</v>
      </c>
      <c r="F61" s="1" t="s">
        <v>3</v>
      </c>
      <c r="G61" s="1" t="s">
        <v>4</v>
      </c>
    </row>
    <row r="62" spans="1:7" x14ac:dyDescent="0.25">
      <c r="B62" t="s">
        <v>5</v>
      </c>
      <c r="D62" s="12">
        <v>75</v>
      </c>
      <c r="E62" s="12">
        <v>88</v>
      </c>
      <c r="F62" s="12">
        <v>99</v>
      </c>
      <c r="G62" s="6"/>
    </row>
    <row r="63" spans="1:7" x14ac:dyDescent="0.25">
      <c r="D63" s="1" t="s">
        <v>2</v>
      </c>
      <c r="E63" s="1" t="s">
        <v>1</v>
      </c>
      <c r="F63" s="1" t="s">
        <v>3</v>
      </c>
      <c r="G63" s="1" t="s">
        <v>4</v>
      </c>
    </row>
    <row r="64" spans="1:7" x14ac:dyDescent="0.25">
      <c r="B64" t="s">
        <v>40</v>
      </c>
      <c r="D64" s="12">
        <v>50</v>
      </c>
      <c r="E64" s="12">
        <v>65</v>
      </c>
      <c r="F64" s="12">
        <v>75</v>
      </c>
      <c r="G64" s="6"/>
    </row>
    <row r="65" spans="2:7" x14ac:dyDescent="0.25">
      <c r="D65" s="1" t="s">
        <v>22</v>
      </c>
    </row>
    <row r="66" spans="2:7" x14ac:dyDescent="0.25">
      <c r="B66" t="s">
        <v>41</v>
      </c>
      <c r="D66" s="12">
        <v>50</v>
      </c>
    </row>
    <row r="67" spans="2:7" x14ac:dyDescent="0.25">
      <c r="B67" s="2"/>
      <c r="D67" s="20" t="s">
        <v>123</v>
      </c>
    </row>
    <row r="68" spans="2:7" x14ac:dyDescent="0.25">
      <c r="B68" s="2" t="s">
        <v>130</v>
      </c>
      <c r="C68" t="s">
        <v>131</v>
      </c>
      <c r="D68" s="21">
        <v>90</v>
      </c>
    </row>
    <row r="69" spans="2:7" x14ac:dyDescent="0.25">
      <c r="B69" s="2"/>
      <c r="D69" s="20" t="s">
        <v>123</v>
      </c>
    </row>
    <row r="70" spans="2:7" x14ac:dyDescent="0.25">
      <c r="B70" s="2" t="s">
        <v>132</v>
      </c>
      <c r="C70" t="s">
        <v>123</v>
      </c>
      <c r="D70" s="21">
        <v>120</v>
      </c>
    </row>
    <row r="71" spans="2:7" x14ac:dyDescent="0.25">
      <c r="D71" s="8" t="s">
        <v>22</v>
      </c>
      <c r="E71" s="1" t="s">
        <v>22</v>
      </c>
    </row>
    <row r="72" spans="2:7" x14ac:dyDescent="0.25">
      <c r="B72" t="s">
        <v>105</v>
      </c>
      <c r="D72" s="12">
        <v>36</v>
      </c>
      <c r="E72" s="12">
        <v>30</v>
      </c>
    </row>
    <row r="73" spans="2:7" x14ac:dyDescent="0.25">
      <c r="D73" s="8" t="s">
        <v>22</v>
      </c>
      <c r="E73" s="1" t="s">
        <v>22</v>
      </c>
    </row>
    <row r="74" spans="2:7" x14ac:dyDescent="0.25">
      <c r="B74" t="s">
        <v>106</v>
      </c>
      <c r="D74" s="12">
        <v>18</v>
      </c>
      <c r="E74" s="12">
        <v>19</v>
      </c>
    </row>
    <row r="75" spans="2:7" ht="36" x14ac:dyDescent="0.25">
      <c r="D75" s="11" t="s">
        <v>43</v>
      </c>
      <c r="E75" s="11" t="s">
        <v>44</v>
      </c>
      <c r="F75" s="11" t="s">
        <v>45</v>
      </c>
    </row>
    <row r="76" spans="2:7" x14ac:dyDescent="0.25">
      <c r="B76" t="s">
        <v>42</v>
      </c>
      <c r="D76" s="12">
        <v>120</v>
      </c>
      <c r="E76" s="12">
        <v>150</v>
      </c>
      <c r="F76" s="12">
        <v>200</v>
      </c>
    </row>
    <row r="77" spans="2:7" x14ac:dyDescent="0.25">
      <c r="D77" s="1" t="s">
        <v>2</v>
      </c>
      <c r="E77" s="1" t="s">
        <v>1</v>
      </c>
      <c r="F77" s="1" t="s">
        <v>3</v>
      </c>
      <c r="G77" s="8" t="s">
        <v>4</v>
      </c>
    </row>
    <row r="78" spans="2:7" x14ac:dyDescent="0.25">
      <c r="B78" t="s">
        <v>46</v>
      </c>
      <c r="D78" s="12">
        <v>350</v>
      </c>
      <c r="E78" s="12">
        <v>450</v>
      </c>
      <c r="F78" s="12">
        <v>550</v>
      </c>
      <c r="G78" s="6"/>
    </row>
    <row r="81" spans="1:8" ht="15.75" x14ac:dyDescent="0.25">
      <c r="A81" s="3" t="s">
        <v>47</v>
      </c>
    </row>
    <row r="82" spans="1:8" x14ac:dyDescent="0.25">
      <c r="D82" s="1" t="s">
        <v>49</v>
      </c>
      <c r="E82" s="1" t="s">
        <v>50</v>
      </c>
      <c r="F82" s="1" t="s">
        <v>51</v>
      </c>
      <c r="G82" s="1" t="s">
        <v>52</v>
      </c>
      <c r="H82" s="1" t="s">
        <v>4</v>
      </c>
    </row>
    <row r="83" spans="1:8" x14ac:dyDescent="0.25">
      <c r="B83" t="s">
        <v>48</v>
      </c>
      <c r="D83" s="12">
        <v>130</v>
      </c>
      <c r="E83" s="12">
        <v>193</v>
      </c>
      <c r="F83" s="12">
        <v>250</v>
      </c>
      <c r="G83" s="12">
        <v>301</v>
      </c>
      <c r="H83" s="9"/>
    </row>
    <row r="84" spans="1:8" x14ac:dyDescent="0.2">
      <c r="D84" s="1" t="s">
        <v>54</v>
      </c>
      <c r="E84" s="1" t="s">
        <v>55</v>
      </c>
      <c r="F84" s="1" t="s">
        <v>56</v>
      </c>
      <c r="G84" s="1" t="s">
        <v>57</v>
      </c>
      <c r="H84" s="1" t="s">
        <v>4</v>
      </c>
    </row>
    <row r="85" spans="1:8" x14ac:dyDescent="0.2">
      <c r="B85" t="s">
        <v>53</v>
      </c>
      <c r="D85" s="12">
        <v>1300</v>
      </c>
      <c r="E85" s="12">
        <v>3400</v>
      </c>
      <c r="F85" s="12">
        <v>2500</v>
      </c>
      <c r="G85" s="12">
        <v>5500</v>
      </c>
      <c r="H85" s="9"/>
    </row>
    <row r="86" spans="1:8" x14ac:dyDescent="0.25">
      <c r="D86" s="1" t="s">
        <v>59</v>
      </c>
      <c r="E86" s="1" t="s">
        <v>55</v>
      </c>
      <c r="F86" s="1" t="s">
        <v>57</v>
      </c>
    </row>
    <row r="87" spans="1:8" x14ac:dyDescent="0.25">
      <c r="B87" t="s">
        <v>58</v>
      </c>
      <c r="D87" s="12">
        <v>55</v>
      </c>
      <c r="E87" s="12">
        <v>75</v>
      </c>
      <c r="F87" s="12">
        <v>90</v>
      </c>
    </row>
    <row r="90" spans="1:8" ht="15.75" x14ac:dyDescent="0.25">
      <c r="A90" s="3" t="s">
        <v>60</v>
      </c>
    </row>
    <row r="91" spans="1:8" x14ac:dyDescent="0.25">
      <c r="D91" s="1" t="s">
        <v>20</v>
      </c>
    </row>
    <row r="92" spans="1:8" x14ac:dyDescent="0.25">
      <c r="B92" t="s">
        <v>61</v>
      </c>
      <c r="D92" s="12">
        <v>65</v>
      </c>
    </row>
    <row r="93" spans="1:8" x14ac:dyDescent="0.25">
      <c r="D93" s="1" t="s">
        <v>20</v>
      </c>
    </row>
    <row r="94" spans="1:8" x14ac:dyDescent="0.25">
      <c r="B94" t="s">
        <v>62</v>
      </c>
      <c r="D94" s="12">
        <v>80</v>
      </c>
    </row>
    <row r="95" spans="1:8" x14ac:dyDescent="0.25">
      <c r="D95" s="1" t="s">
        <v>20</v>
      </c>
    </row>
    <row r="96" spans="1:8" x14ac:dyDescent="0.25">
      <c r="B96" t="s">
        <v>63</v>
      </c>
      <c r="D96" s="12">
        <v>80</v>
      </c>
    </row>
    <row r="97" spans="2:4" x14ac:dyDescent="0.25">
      <c r="D97" s="1" t="s">
        <v>20</v>
      </c>
    </row>
    <row r="98" spans="2:4" x14ac:dyDescent="0.25">
      <c r="B98" t="s">
        <v>64</v>
      </c>
      <c r="D98" s="12">
        <v>80</v>
      </c>
    </row>
    <row r="99" spans="2:4" x14ac:dyDescent="0.25">
      <c r="D99" s="1" t="s">
        <v>20</v>
      </c>
    </row>
    <row r="100" spans="2:4" x14ac:dyDescent="0.25">
      <c r="B100" t="s">
        <v>65</v>
      </c>
      <c r="D100" s="12">
        <v>250</v>
      </c>
    </row>
    <row r="101" spans="2:4" x14ac:dyDescent="0.25">
      <c r="D101" s="1" t="s">
        <v>20</v>
      </c>
    </row>
    <row r="102" spans="2:4" x14ac:dyDescent="0.25">
      <c r="B102" t="s">
        <v>66</v>
      </c>
      <c r="D102" s="12">
        <v>250</v>
      </c>
    </row>
    <row r="103" spans="2:4" x14ac:dyDescent="0.25">
      <c r="D103" s="1" t="s">
        <v>20</v>
      </c>
    </row>
    <row r="104" spans="2:4" x14ac:dyDescent="0.25">
      <c r="B104" t="s">
        <v>67</v>
      </c>
      <c r="D104" s="12">
        <v>550</v>
      </c>
    </row>
    <row r="105" spans="2:4" x14ac:dyDescent="0.25">
      <c r="D105" s="1" t="s">
        <v>20</v>
      </c>
    </row>
    <row r="106" spans="2:4" x14ac:dyDescent="0.25">
      <c r="B106" t="s">
        <v>68</v>
      </c>
      <c r="D106" s="12">
        <v>1500</v>
      </c>
    </row>
    <row r="107" spans="2:4" x14ac:dyDescent="0.25">
      <c r="D107" s="1" t="s">
        <v>20</v>
      </c>
    </row>
    <row r="108" spans="2:4" x14ac:dyDescent="0.25">
      <c r="B108" t="s">
        <v>69</v>
      </c>
      <c r="D108" s="12">
        <v>630</v>
      </c>
    </row>
    <row r="109" spans="2:4" x14ac:dyDescent="0.25">
      <c r="D109" s="1" t="s">
        <v>20</v>
      </c>
    </row>
    <row r="110" spans="2:4" x14ac:dyDescent="0.25">
      <c r="B110" t="s">
        <v>70</v>
      </c>
      <c r="D110" s="12">
        <v>400</v>
      </c>
    </row>
    <row r="111" spans="2:4" x14ac:dyDescent="0.25">
      <c r="D111" s="1" t="s">
        <v>20</v>
      </c>
    </row>
    <row r="112" spans="2:4" x14ac:dyDescent="0.25">
      <c r="B112" t="s">
        <v>71</v>
      </c>
      <c r="D112" s="12">
        <v>650</v>
      </c>
    </row>
    <row r="113" spans="1:8" x14ac:dyDescent="0.25">
      <c r="D113" s="1" t="s">
        <v>4</v>
      </c>
    </row>
    <row r="114" spans="1:8" x14ac:dyDescent="0.25">
      <c r="B114" t="s">
        <v>72</v>
      </c>
      <c r="D114" s="7"/>
    </row>
    <row r="115" spans="1:8" x14ac:dyDescent="0.25">
      <c r="D115" s="1" t="s">
        <v>20</v>
      </c>
    </row>
    <row r="116" spans="1:8" x14ac:dyDescent="0.25">
      <c r="B116" t="s">
        <v>73</v>
      </c>
      <c r="D116" s="12">
        <v>450</v>
      </c>
    </row>
    <row r="117" spans="1:8" x14ac:dyDescent="0.25">
      <c r="D117" s="1" t="s">
        <v>75</v>
      </c>
      <c r="E117" s="1" t="s">
        <v>76</v>
      </c>
    </row>
    <row r="118" spans="1:8" x14ac:dyDescent="0.25">
      <c r="B118" t="s">
        <v>74</v>
      </c>
      <c r="D118" s="7"/>
      <c r="E118" s="12">
        <v>30</v>
      </c>
    </row>
    <row r="119" spans="1:8" x14ac:dyDescent="0.25">
      <c r="D119" s="1" t="s">
        <v>75</v>
      </c>
      <c r="E119" s="1" t="s">
        <v>78</v>
      </c>
      <c r="F119" s="1" t="s">
        <v>79</v>
      </c>
    </row>
    <row r="120" spans="1:8" x14ac:dyDescent="0.25">
      <c r="B120" t="s">
        <v>77</v>
      </c>
      <c r="D120" s="12">
        <v>1650</v>
      </c>
      <c r="E120" s="12">
        <v>80</v>
      </c>
      <c r="F120" s="12">
        <v>145</v>
      </c>
    </row>
    <row r="121" spans="1:8" x14ac:dyDescent="0.25">
      <c r="D121" s="1" t="s">
        <v>2</v>
      </c>
      <c r="E121" s="1" t="s">
        <v>1</v>
      </c>
      <c r="F121" s="1" t="s">
        <v>3</v>
      </c>
      <c r="G121" s="1" t="s">
        <v>4</v>
      </c>
      <c r="H121" s="1" t="s">
        <v>80</v>
      </c>
    </row>
    <row r="122" spans="1:8" x14ac:dyDescent="0.25">
      <c r="B122" t="s">
        <v>25</v>
      </c>
      <c r="D122" s="12">
        <v>30</v>
      </c>
      <c r="E122" s="12">
        <v>40</v>
      </c>
      <c r="F122" s="12">
        <v>80</v>
      </c>
      <c r="G122" s="6"/>
      <c r="H122" s="13">
        <v>125</v>
      </c>
    </row>
    <row r="125" spans="1:8" ht="15.75" x14ac:dyDescent="0.25">
      <c r="A125" s="3" t="s">
        <v>81</v>
      </c>
    </row>
    <row r="126" spans="1:8" x14ac:dyDescent="0.25">
      <c r="D126" s="1" t="s">
        <v>20</v>
      </c>
    </row>
    <row r="127" spans="1:8" x14ac:dyDescent="0.25">
      <c r="B127" t="s">
        <v>82</v>
      </c>
      <c r="D127" s="12">
        <v>90</v>
      </c>
    </row>
    <row r="128" spans="1:8" x14ac:dyDescent="0.25">
      <c r="D128" s="1" t="s">
        <v>20</v>
      </c>
    </row>
    <row r="129" spans="1:6" x14ac:dyDescent="0.25">
      <c r="B129" t="s">
        <v>107</v>
      </c>
      <c r="D129" s="12">
        <v>75</v>
      </c>
    </row>
    <row r="130" spans="1:6" x14ac:dyDescent="0.25">
      <c r="D130" s="1" t="s">
        <v>4</v>
      </c>
    </row>
    <row r="131" spans="1:6" x14ac:dyDescent="0.25">
      <c r="B131" t="s">
        <v>83</v>
      </c>
      <c r="D131" s="12">
        <v>250</v>
      </c>
    </row>
    <row r="132" spans="1:6" x14ac:dyDescent="0.25">
      <c r="D132" s="1" t="s">
        <v>85</v>
      </c>
      <c r="E132" s="1" t="s">
        <v>57</v>
      </c>
      <c r="F132" s="1" t="s">
        <v>4</v>
      </c>
    </row>
    <row r="133" spans="1:6" x14ac:dyDescent="0.25">
      <c r="B133" t="s">
        <v>84</v>
      </c>
      <c r="D133" s="12">
        <v>350</v>
      </c>
      <c r="E133" s="12">
        <v>465</v>
      </c>
      <c r="F133" s="6"/>
    </row>
    <row r="134" spans="1:6" x14ac:dyDescent="0.25">
      <c r="D134" s="1" t="s">
        <v>85</v>
      </c>
      <c r="E134" s="1" t="s">
        <v>57</v>
      </c>
      <c r="F134" s="1" t="s">
        <v>4</v>
      </c>
    </row>
    <row r="135" spans="1:6" x14ac:dyDescent="0.25">
      <c r="B135" t="s">
        <v>86</v>
      </c>
      <c r="D135" s="12">
        <v>350</v>
      </c>
      <c r="E135" s="12">
        <v>550</v>
      </c>
      <c r="F135" s="6"/>
    </row>
    <row r="136" spans="1:6" x14ac:dyDescent="0.25">
      <c r="D136" s="1" t="s">
        <v>85</v>
      </c>
      <c r="E136" s="1" t="s">
        <v>57</v>
      </c>
      <c r="F136" s="1" t="s">
        <v>4</v>
      </c>
    </row>
    <row r="137" spans="1:6" x14ac:dyDescent="0.25">
      <c r="B137" t="s">
        <v>87</v>
      </c>
      <c r="D137" s="12">
        <v>250</v>
      </c>
      <c r="E137" s="12">
        <v>350</v>
      </c>
      <c r="F137" s="6"/>
    </row>
    <row r="138" spans="1:6" x14ac:dyDescent="0.25">
      <c r="D138" s="1" t="s">
        <v>85</v>
      </c>
      <c r="E138" s="1" t="s">
        <v>57</v>
      </c>
      <c r="F138" s="1" t="s">
        <v>4</v>
      </c>
    </row>
    <row r="139" spans="1:6" x14ac:dyDescent="0.25">
      <c r="B139" t="s">
        <v>88</v>
      </c>
      <c r="D139" s="12">
        <v>250</v>
      </c>
      <c r="E139" s="12">
        <v>350</v>
      </c>
      <c r="F139" s="6"/>
    </row>
    <row r="140" spans="1:6" x14ac:dyDescent="0.25">
      <c r="B140" s="2"/>
    </row>
    <row r="141" spans="1:6" x14ac:dyDescent="0.25">
      <c r="B141" s="2"/>
    </row>
    <row r="142" spans="1:6" ht="15.75" x14ac:dyDescent="0.25">
      <c r="A142" s="3" t="s">
        <v>114</v>
      </c>
      <c r="B142" s="2"/>
    </row>
    <row r="143" spans="1:6" x14ac:dyDescent="0.25">
      <c r="B143" s="2"/>
      <c r="D143" s="1" t="s">
        <v>4</v>
      </c>
    </row>
    <row r="144" spans="1:6" x14ac:dyDescent="0.25">
      <c r="B144" s="2" t="s">
        <v>115</v>
      </c>
      <c r="D144" s="6"/>
    </row>
    <row r="145" spans="2:4" x14ac:dyDescent="0.25">
      <c r="B145" s="2"/>
      <c r="D145" s="1" t="s">
        <v>4</v>
      </c>
    </row>
    <row r="146" spans="2:4" x14ac:dyDescent="0.25">
      <c r="B146" s="2" t="s">
        <v>115</v>
      </c>
      <c r="D146" s="6"/>
    </row>
    <row r="147" spans="2:4" x14ac:dyDescent="0.25">
      <c r="B147" s="2"/>
      <c r="D147" s="1" t="s">
        <v>4</v>
      </c>
    </row>
    <row r="148" spans="2:4" x14ac:dyDescent="0.25">
      <c r="B148" s="2" t="s">
        <v>115</v>
      </c>
      <c r="D148" s="6"/>
    </row>
    <row r="149" spans="2:4" x14ac:dyDescent="0.25">
      <c r="B149" s="2"/>
      <c r="D149" s="1" t="s">
        <v>4</v>
      </c>
    </row>
    <row r="150" spans="2:4" x14ac:dyDescent="0.25">
      <c r="B150" s="2" t="s">
        <v>115</v>
      </c>
      <c r="D150" s="6"/>
    </row>
    <row r="151" spans="2:4" x14ac:dyDescent="0.25">
      <c r="B151" s="2"/>
      <c r="D151" s="1" t="s">
        <v>4</v>
      </c>
    </row>
    <row r="152" spans="2:4" x14ac:dyDescent="0.25">
      <c r="B152" s="2" t="s">
        <v>115</v>
      </c>
      <c r="D152" s="6"/>
    </row>
    <row r="153" spans="2:4" x14ac:dyDescent="0.25">
      <c r="B153" s="2"/>
    </row>
  </sheetData>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enableFormatConditionsCalculation="0">
    <pageSetUpPr autoPageBreaks="0"/>
  </sheetPr>
  <dimension ref="A2:I157"/>
  <sheetViews>
    <sheetView topLeftCell="A139" workbookViewId="0">
      <selection activeCell="D127" sqref="D127"/>
    </sheetView>
  </sheetViews>
  <sheetFormatPr baseColWidth="10" defaultRowHeight="15" x14ac:dyDescent="0.25"/>
  <cols>
    <col min="1" max="1" width="6.140625" customWidth="1"/>
    <col min="2" max="2" width="43" style="24" customWidth="1"/>
    <col min="3" max="3" width="13.85546875" style="22" customWidth="1"/>
    <col min="4" max="7" width="10.85546875" style="22"/>
    <col min="8" max="8" width="5.42578125" customWidth="1"/>
    <col min="9" max="9" width="13.28515625" style="45" customWidth="1"/>
  </cols>
  <sheetData>
    <row r="2" spans="1:9" x14ac:dyDescent="0.25">
      <c r="B2" s="33" t="s">
        <v>180</v>
      </c>
    </row>
    <row r="4" spans="1:9" ht="24" x14ac:dyDescent="0.25">
      <c r="B4" s="34" t="s">
        <v>181</v>
      </c>
      <c r="C4" s="29" t="s">
        <v>177</v>
      </c>
      <c r="D4" s="30" t="s">
        <v>179</v>
      </c>
      <c r="E4" s="31"/>
      <c r="F4" s="31"/>
      <c r="G4" s="31"/>
      <c r="H4" s="32"/>
      <c r="I4" s="46" t="s">
        <v>178</v>
      </c>
    </row>
    <row r="5" spans="1:9" ht="15.75" x14ac:dyDescent="0.25">
      <c r="A5" s="3" t="s">
        <v>33</v>
      </c>
      <c r="D5" s="37"/>
      <c r="E5" s="37"/>
      <c r="F5" s="37"/>
      <c r="G5" s="37"/>
    </row>
    <row r="6" spans="1:9" x14ac:dyDescent="0.25">
      <c r="D6" s="37"/>
      <c r="E6" s="37"/>
      <c r="F6" s="37"/>
      <c r="G6" s="37"/>
    </row>
    <row r="7" spans="1:9" ht="63.75" x14ac:dyDescent="0.25">
      <c r="B7" s="35" t="s">
        <v>108</v>
      </c>
      <c r="C7" s="22" t="s">
        <v>122</v>
      </c>
      <c r="D7" s="38">
        <f>IF(DATOS!D7&lt;&gt;0,DATOS!D7*UNITARIOS!D7,"")</f>
        <v>47.5</v>
      </c>
      <c r="E7" s="38" t="str">
        <f>IF(DATOS!E7&lt;&gt;0,DATOS!E7*UNITARIOS!E7,"")</f>
        <v/>
      </c>
      <c r="F7" s="38" t="str">
        <f>IF(DATOS!F7&lt;&gt;0,DATOS!F7*UNITARIOS!F7,"")</f>
        <v/>
      </c>
      <c r="G7" s="39" t="str">
        <f>IF(DATOS!G7&lt;&gt;0,DATOS!G7,"")</f>
        <v/>
      </c>
      <c r="I7" s="45">
        <f>SUM(D7:H7)</f>
        <v>47.5</v>
      </c>
    </row>
    <row r="8" spans="1:9" x14ac:dyDescent="0.25">
      <c r="B8" s="25"/>
      <c r="D8" s="37"/>
      <c r="E8" s="37"/>
      <c r="F8" s="37"/>
      <c r="G8" s="37"/>
    </row>
    <row r="9" spans="1:9" ht="51" x14ac:dyDescent="0.25">
      <c r="B9" s="35" t="s">
        <v>109</v>
      </c>
      <c r="C9" s="22" t="s">
        <v>122</v>
      </c>
      <c r="D9" s="38" t="str">
        <f>IF(DATOS!D9&lt;&gt;0,DATOS!D9*UNITARIOS!D9,"")</f>
        <v/>
      </c>
      <c r="E9" s="38" t="str">
        <f>IF(DATOS!E9&lt;&gt;0,DATOS!E9*UNITARIOS!E9,"")</f>
        <v/>
      </c>
      <c r="F9" s="38" t="str">
        <f>IF(DATOS!F9&lt;&gt;0,DATOS!F9*UNITARIOS!F9,"")</f>
        <v/>
      </c>
      <c r="G9" s="39" t="str">
        <f>IF(DATOS!G9&lt;&gt;0,DATOS!G9,"")</f>
        <v/>
      </c>
      <c r="I9" s="45">
        <f>SUM(D9:H9)</f>
        <v>0</v>
      </c>
    </row>
    <row r="10" spans="1:9" x14ac:dyDescent="0.25">
      <c r="B10" s="25"/>
      <c r="D10" s="37"/>
      <c r="E10" s="37"/>
      <c r="F10" s="37"/>
      <c r="G10" s="37"/>
    </row>
    <row r="11" spans="1:9" ht="38.25" x14ac:dyDescent="0.25">
      <c r="B11" s="35" t="s">
        <v>110</v>
      </c>
      <c r="C11" s="22" t="s">
        <v>122</v>
      </c>
      <c r="D11" s="38" t="str">
        <f>IF(DATOS!D11&lt;&gt;0,DATOS!D11*UNITARIOS!D11,"")</f>
        <v/>
      </c>
      <c r="E11" s="38" t="str">
        <f>IF(DATOS!E11&lt;&gt;0,DATOS!E11*UNITARIOS!E11,"")</f>
        <v/>
      </c>
      <c r="F11" s="38" t="str">
        <f>IF(DATOS!F11&lt;&gt;0,DATOS!F11*UNITARIOS!F11,"")</f>
        <v/>
      </c>
      <c r="G11" s="39" t="str">
        <f>IF(DATOS!G11&lt;&gt;0,DATOS!G11,"")</f>
        <v/>
      </c>
      <c r="I11" s="45">
        <f>SUM(D11:H11)</f>
        <v>0</v>
      </c>
    </row>
    <row r="12" spans="1:9" x14ac:dyDescent="0.25">
      <c r="B12" s="25"/>
      <c r="D12" s="37"/>
      <c r="E12" s="37"/>
      <c r="F12" s="37"/>
      <c r="G12" s="37"/>
    </row>
    <row r="13" spans="1:9" ht="25.5" x14ac:dyDescent="0.25">
      <c r="B13" s="35" t="s">
        <v>111</v>
      </c>
      <c r="C13" s="22" t="s">
        <v>122</v>
      </c>
      <c r="D13" s="38" t="str">
        <f>IF(DATOS!D13&lt;&gt;0,DATOS!D13*UNITARIOS!D13,"")</f>
        <v/>
      </c>
      <c r="E13" s="38" t="str">
        <f>IF(DATOS!E13&lt;&gt;0,DATOS!E13*UNITARIOS!E13,"")</f>
        <v/>
      </c>
      <c r="F13" s="38" t="str">
        <f>IF(DATOS!F13&lt;&gt;0,DATOS!F13*UNITARIOS!F13,"")</f>
        <v/>
      </c>
      <c r="G13" s="39" t="str">
        <f>IF(DATOS!G13&lt;&gt;0,DATOS!G13,"")</f>
        <v/>
      </c>
      <c r="I13" s="45">
        <f>SUM(D13:H13)</f>
        <v>0</v>
      </c>
    </row>
    <row r="14" spans="1:9" x14ac:dyDescent="0.25">
      <c r="B14" s="25"/>
      <c r="D14" s="37"/>
      <c r="E14" s="37"/>
      <c r="F14" s="37"/>
      <c r="G14" s="37"/>
    </row>
    <row r="15" spans="1:9" ht="25.5" x14ac:dyDescent="0.25">
      <c r="B15" s="35" t="s">
        <v>112</v>
      </c>
      <c r="C15" s="22" t="s">
        <v>122</v>
      </c>
      <c r="D15" s="38" t="str">
        <f>IF(DATOS!D15&lt;&gt;0,DATOS!D15*UNITARIOS!D15,"")</f>
        <v/>
      </c>
      <c r="E15" s="38" t="str">
        <f>IF(DATOS!E15&lt;&gt;0,DATOS!E15*UNITARIOS!E15,"")</f>
        <v/>
      </c>
      <c r="F15" s="38" t="str">
        <f>IF(DATOS!F15&lt;&gt;0,DATOS!F15*UNITARIOS!F15,"")</f>
        <v/>
      </c>
      <c r="G15" s="39" t="str">
        <f>IF(DATOS!G15&lt;&gt;0,DATOS!G15,"")</f>
        <v/>
      </c>
      <c r="I15" s="45">
        <f>SUM(D15:H15)</f>
        <v>0</v>
      </c>
    </row>
    <row r="16" spans="1:9" x14ac:dyDescent="0.25">
      <c r="B16" s="25"/>
      <c r="D16" s="37"/>
      <c r="E16" s="37"/>
      <c r="F16" s="37"/>
      <c r="G16" s="37"/>
    </row>
    <row r="17" spans="2:9" ht="25.5" x14ac:dyDescent="0.25">
      <c r="B17" s="35" t="s">
        <v>113</v>
      </c>
      <c r="C17" s="22" t="s">
        <v>123</v>
      </c>
      <c r="D17" s="38" t="str">
        <f>IF(DATOS!D17&lt;&gt;0,DATOS!D17*UNITARIOS!D17,"")</f>
        <v/>
      </c>
      <c r="E17" s="38" t="str">
        <f>IF(DATOS!E17&lt;&gt;0,DATOS!E17*UNITARIOS!E17,"")</f>
        <v/>
      </c>
      <c r="F17" s="37"/>
      <c r="G17" s="37"/>
      <c r="I17" s="45">
        <f>SUM(D17:H17)</f>
        <v>0</v>
      </c>
    </row>
    <row r="18" spans="2:9" x14ac:dyDescent="0.25">
      <c r="B18" s="25"/>
      <c r="D18" s="37" t="s">
        <v>7</v>
      </c>
      <c r="E18" s="37" t="s">
        <v>8</v>
      </c>
      <c r="F18" s="37"/>
      <c r="G18" s="37"/>
    </row>
    <row r="19" spans="2:9" ht="51" x14ac:dyDescent="0.25">
      <c r="B19" s="35" t="s">
        <v>117</v>
      </c>
      <c r="C19" s="22" t="s">
        <v>123</v>
      </c>
      <c r="D19" s="38" t="str">
        <f>IF(DATOS!D19&lt;&gt;0,DATOS!D19*UNITARIOS!D19,"")</f>
        <v/>
      </c>
      <c r="E19" s="38" t="str">
        <f>IF(DATOS!E19&lt;&gt;0,DATOS!E19*UNITARIOS!E19,"")</f>
        <v/>
      </c>
      <c r="F19" s="37"/>
      <c r="G19" s="37"/>
      <c r="I19" s="45">
        <f>SUM(D19:H19)</f>
        <v>0</v>
      </c>
    </row>
    <row r="20" spans="2:9" ht="45" x14ac:dyDescent="0.25">
      <c r="B20" s="25"/>
      <c r="D20" s="40" t="s">
        <v>91</v>
      </c>
      <c r="E20" s="41" t="s">
        <v>89</v>
      </c>
      <c r="F20" s="41" t="s">
        <v>90</v>
      </c>
      <c r="G20" s="37"/>
    </row>
    <row r="21" spans="2:9" ht="51" x14ac:dyDescent="0.25">
      <c r="B21" s="35" t="s">
        <v>173</v>
      </c>
      <c r="C21" s="22" t="s">
        <v>123</v>
      </c>
      <c r="D21" s="38" t="str">
        <f>IF(DATOS!D21&lt;&gt;0,DATOS!D21*UNITARIOS!D21,"")</f>
        <v/>
      </c>
      <c r="E21" s="38" t="str">
        <f>IF(DATOS!E21&lt;&gt;0,DATOS!E21*UNITARIOS!E21,"")</f>
        <v/>
      </c>
      <c r="F21" s="38" t="str">
        <f>IF(DATOS!F21&lt;&gt;0,DATOS!F21*UNITARIOS!F21,"")</f>
        <v/>
      </c>
      <c r="G21" s="37"/>
      <c r="I21" s="45">
        <f>SUM(D21:H21)</f>
        <v>0</v>
      </c>
    </row>
    <row r="22" spans="2:9" x14ac:dyDescent="0.25">
      <c r="B22" s="25"/>
      <c r="D22" s="37"/>
      <c r="E22" s="37"/>
      <c r="F22" s="37"/>
      <c r="G22" s="37"/>
    </row>
    <row r="23" spans="2:9" ht="39" customHeight="1" x14ac:dyDescent="0.25">
      <c r="B23" s="14" t="s">
        <v>118</v>
      </c>
      <c r="C23" s="22" t="s">
        <v>124</v>
      </c>
      <c r="D23" s="38" t="str">
        <f>IF(DATOS!D23&lt;&gt;0,DATOS!D23*UNITARIOS!D23,"")</f>
        <v/>
      </c>
      <c r="E23" s="38" t="str">
        <f>IF(DATOS!E23&lt;&gt;0,DATOS!E23*UNITARIOS!E23,"")</f>
        <v/>
      </c>
      <c r="F23" s="37"/>
      <c r="G23" s="37"/>
      <c r="I23" s="45">
        <f>SUM(D23:H23)</f>
        <v>0</v>
      </c>
    </row>
    <row r="24" spans="2:9" ht="26.25" customHeight="1" x14ac:dyDescent="0.25">
      <c r="B24" s="14"/>
      <c r="D24" s="37"/>
      <c r="E24" s="37"/>
      <c r="F24" s="37"/>
      <c r="G24" s="37"/>
    </row>
    <row r="25" spans="2:9" ht="25.5" x14ac:dyDescent="0.25">
      <c r="B25" s="35" t="s">
        <v>119</v>
      </c>
      <c r="C25" s="22" t="s">
        <v>123</v>
      </c>
      <c r="D25" s="38" t="str">
        <f>IF(DATOS!D25&lt;&gt;0,DATOS!D25*UNITARIOS!D25,"")</f>
        <v/>
      </c>
      <c r="E25" s="38" t="str">
        <f>IF(DATOS!E25&lt;&gt;0,DATOS!E25*UNITARIOS!E25,"")</f>
        <v/>
      </c>
      <c r="F25" s="38" t="str">
        <f>IF(DATOS!F25&lt;&gt;0,DATOS!F25*UNITARIOS!F25,"")</f>
        <v/>
      </c>
      <c r="G25" s="37"/>
      <c r="I25" s="45">
        <f>SUM(D25:H25)</f>
        <v>0</v>
      </c>
    </row>
    <row r="26" spans="2:9" x14ac:dyDescent="0.25">
      <c r="B26" s="25"/>
      <c r="D26" s="37"/>
      <c r="E26" s="37"/>
      <c r="F26" s="37"/>
      <c r="G26" s="37"/>
    </row>
    <row r="27" spans="2:9" x14ac:dyDescent="0.25">
      <c r="B27" s="25" t="s">
        <v>174</v>
      </c>
      <c r="C27" s="22" t="s">
        <v>123</v>
      </c>
      <c r="D27" s="38" t="str">
        <f>IF(DATOS!D27&lt;&gt;0,DATOS!D27*UNITARIOS!D27,"")</f>
        <v/>
      </c>
      <c r="E27" s="37"/>
      <c r="F27" s="37"/>
      <c r="G27" s="37"/>
      <c r="I27" s="45">
        <f>SUM(D27:H27)</f>
        <v>0</v>
      </c>
    </row>
    <row r="28" spans="2:9" x14ac:dyDescent="0.25">
      <c r="B28" s="25"/>
      <c r="D28" s="37"/>
      <c r="E28" s="37"/>
      <c r="F28" s="37"/>
      <c r="G28" s="37"/>
    </row>
    <row r="29" spans="2:9" ht="51" x14ac:dyDescent="0.25">
      <c r="B29" s="35" t="s">
        <v>120</v>
      </c>
      <c r="C29" s="22" t="s">
        <v>122</v>
      </c>
      <c r="D29" s="38" t="str">
        <f>IF(DATOS!D29&lt;&gt;0,DATOS!D29*UNITARIOS!D29,"")</f>
        <v/>
      </c>
      <c r="E29" s="37"/>
      <c r="F29" s="37"/>
      <c r="G29" s="37"/>
      <c r="I29" s="45">
        <f>SUM(D29:H29)</f>
        <v>0</v>
      </c>
    </row>
    <row r="30" spans="2:9" x14ac:dyDescent="0.25">
      <c r="B30" s="25"/>
      <c r="D30" s="37"/>
      <c r="E30" s="37"/>
      <c r="F30" s="37"/>
      <c r="G30" s="37"/>
    </row>
    <row r="31" spans="2:9" ht="63.75" x14ac:dyDescent="0.25">
      <c r="B31" s="35" t="s">
        <v>121</v>
      </c>
      <c r="C31" s="22" t="s">
        <v>122</v>
      </c>
      <c r="D31" s="38" t="str">
        <f>IF(DATOS!D31&lt;&gt;0,DATOS!D31*UNITARIOS!D31,"")</f>
        <v/>
      </c>
      <c r="E31" s="38" t="str">
        <f>IF(DATOS!E31&lt;&gt;0,DATOS!E31*UNITARIOS!E31,"")</f>
        <v/>
      </c>
      <c r="F31" s="38" t="str">
        <f>IF(DATOS!F31&lt;&gt;0,DATOS!F31*UNITARIOS!F31,"")</f>
        <v/>
      </c>
      <c r="G31" s="39" t="str">
        <f>IF(DATOS!G31&lt;&gt;0,DATOS!G31,"")</f>
        <v/>
      </c>
      <c r="I31" s="45">
        <f>SUM(D31:H31)</f>
        <v>0</v>
      </c>
    </row>
    <row r="32" spans="2:9" x14ac:dyDescent="0.25">
      <c r="B32" s="25"/>
      <c r="D32" s="37" t="s">
        <v>133</v>
      </c>
      <c r="E32" s="37" t="s">
        <v>27</v>
      </c>
      <c r="F32" s="37"/>
      <c r="G32" s="37"/>
    </row>
    <row r="33" spans="1:9" x14ac:dyDescent="0.25">
      <c r="B33" s="25" t="s">
        <v>127</v>
      </c>
      <c r="D33" s="38" t="str">
        <f>IF(DATOS!D33&lt;&gt;0,DATOS!D33*UNITARIOS!D33,"")</f>
        <v/>
      </c>
      <c r="E33" s="38" t="str">
        <f>IF(DATOS!E33&lt;&gt;0,DATOS!E33*UNITARIOS!E33,"")</f>
        <v/>
      </c>
      <c r="F33" s="37"/>
      <c r="G33" s="37"/>
      <c r="I33" s="45">
        <f>SUM(D33:H33)</f>
        <v>0</v>
      </c>
    </row>
    <row r="34" spans="1:9" x14ac:dyDescent="0.25">
      <c r="B34" s="25"/>
      <c r="D34" s="37"/>
      <c r="E34" s="37"/>
      <c r="F34" s="37"/>
      <c r="G34" s="37"/>
      <c r="H34" s="1"/>
    </row>
    <row r="35" spans="1:9" x14ac:dyDescent="0.25">
      <c r="B35" s="25" t="s">
        <v>128</v>
      </c>
      <c r="C35" s="22" t="s">
        <v>123</v>
      </c>
      <c r="D35" s="38" t="str">
        <f>IF(DATOS!D35&lt;&gt;0,DATOS!D35*UNITARIOS!D35,"")</f>
        <v/>
      </c>
      <c r="E35" s="38" t="str">
        <f>IF(DATOS!E35&lt;&gt;0,DATOS!E35*UNITARIOS!E35,"")</f>
        <v/>
      </c>
      <c r="F35" s="38" t="str">
        <f>IF(DATOS!F35&lt;&gt;0,DATOS!F35*UNITARIOS!F35,"")</f>
        <v/>
      </c>
      <c r="G35" s="38" t="str">
        <f>IF(DATOS!G35&lt;&gt;0,DATOS!G35*UNITARIOS!G35,"")</f>
        <v/>
      </c>
      <c r="H35" s="6" t="str">
        <f>IF(DATOS!H35&lt;&gt;0,DATOS!H35,"")</f>
        <v/>
      </c>
      <c r="I35" s="45">
        <f>SUM(D35:H35)</f>
        <v>0</v>
      </c>
    </row>
    <row r="36" spans="1:9" x14ac:dyDescent="0.25">
      <c r="B36" s="25"/>
      <c r="D36" s="37" t="s">
        <v>95</v>
      </c>
      <c r="E36" s="37" t="s">
        <v>97</v>
      </c>
      <c r="F36" s="37" t="s">
        <v>96</v>
      </c>
      <c r="G36" s="37" t="s">
        <v>4</v>
      </c>
    </row>
    <row r="37" spans="1:9" ht="25.5" x14ac:dyDescent="0.25">
      <c r="B37" s="35" t="s">
        <v>175</v>
      </c>
      <c r="D37" s="38">
        <f>IF(DATOS!D37&lt;&gt;0,DATOS!D37*UNITARIOS!D37,"")</f>
        <v>90</v>
      </c>
      <c r="E37" s="38" t="str">
        <f>IF(DATOS!E37&lt;&gt;0,DATOS!E37*UNITARIOS!E37,"")</f>
        <v/>
      </c>
      <c r="F37" s="38" t="str">
        <f>IF(DATOS!F37&lt;&gt;0,DATOS!F37*UNITARIOS!F37,"")</f>
        <v/>
      </c>
      <c r="G37" s="39" t="str">
        <f>IF(DATOS!G37&lt;&gt;0,DATOS!G37,"")</f>
        <v/>
      </c>
      <c r="I37" s="45">
        <f>SUM(D37:H37)</f>
        <v>90</v>
      </c>
    </row>
    <row r="38" spans="1:9" x14ac:dyDescent="0.25">
      <c r="B38" s="25"/>
      <c r="D38" s="37"/>
      <c r="E38" s="37"/>
      <c r="F38" s="37"/>
      <c r="G38" s="37"/>
    </row>
    <row r="39" spans="1:9" x14ac:dyDescent="0.25">
      <c r="B39" s="25" t="s">
        <v>129</v>
      </c>
      <c r="C39" s="22" t="s">
        <v>123</v>
      </c>
      <c r="D39" s="38" t="str">
        <f>IF(DATOS!D39&lt;&gt;0,DATOS!D39*UNITARIOS!D39,"")</f>
        <v/>
      </c>
      <c r="E39" s="38" t="str">
        <f>IF(DATOS!E39&lt;&gt;0,DATOS!E39*UNITARIOS!E39,"")</f>
        <v/>
      </c>
      <c r="F39" s="38" t="str">
        <f>IF(DATOS!F39&lt;&gt;0,DATOS!F39*UNITARIOS!F39,"")</f>
        <v/>
      </c>
      <c r="G39" s="39" t="str">
        <f>IF(DATOS!G39&lt;&gt;0,DATOS!G39,"")</f>
        <v/>
      </c>
      <c r="I39" s="45">
        <f>SUM(D39:H39)</f>
        <v>0</v>
      </c>
    </row>
    <row r="40" spans="1:9" x14ac:dyDescent="0.25">
      <c r="D40" s="37"/>
      <c r="E40" s="37"/>
      <c r="F40" s="37"/>
      <c r="G40" s="37"/>
    </row>
    <row r="41" spans="1:9" x14ac:dyDescent="0.25">
      <c r="D41" s="37"/>
      <c r="E41" s="37"/>
      <c r="F41" s="37"/>
      <c r="G41" s="37"/>
    </row>
    <row r="42" spans="1:9" ht="15.75" x14ac:dyDescent="0.25">
      <c r="A42" s="3" t="s">
        <v>34</v>
      </c>
      <c r="D42" s="37"/>
      <c r="E42" s="37"/>
      <c r="F42" s="37"/>
      <c r="G42" s="37"/>
    </row>
    <row r="43" spans="1:9" x14ac:dyDescent="0.25">
      <c r="D43" s="37"/>
      <c r="E43" s="37"/>
      <c r="F43" s="37"/>
      <c r="G43" s="37"/>
    </row>
    <row r="44" spans="1:9" ht="25.5" x14ac:dyDescent="0.25">
      <c r="B44" s="35" t="s">
        <v>134</v>
      </c>
      <c r="C44" s="22" t="s">
        <v>122</v>
      </c>
      <c r="D44" s="38" t="str">
        <f>IF(DATOS!D44&lt;&gt;0,DATOS!D44*UNITARIOS!D44,"")</f>
        <v/>
      </c>
      <c r="E44" s="38" t="str">
        <f>IF(DATOS!E44&lt;&gt;0,DATOS!E44*UNITARIOS!E44,"")</f>
        <v/>
      </c>
      <c r="F44" s="38" t="str">
        <f>IF(DATOS!F44&lt;&gt;0,DATOS!F44*UNITARIOS!F44,"")</f>
        <v/>
      </c>
      <c r="G44" s="39" t="str">
        <f>IF(DATOS!G44&lt;&gt;0,DATOS!G44,"")</f>
        <v/>
      </c>
      <c r="I44" s="45">
        <f>SUM(D44:H44)</f>
        <v>0</v>
      </c>
    </row>
    <row r="45" spans="1:9" x14ac:dyDescent="0.25">
      <c r="B45" s="35"/>
      <c r="D45" s="37"/>
      <c r="E45" s="37"/>
      <c r="F45" s="37"/>
      <c r="G45" s="37"/>
    </row>
    <row r="46" spans="1:9" ht="25.5" x14ac:dyDescent="0.25">
      <c r="B46" s="35" t="s">
        <v>135</v>
      </c>
      <c r="C46" s="22" t="s">
        <v>123</v>
      </c>
      <c r="D46" s="38" t="str">
        <f>IF(DATOS!D46&lt;&gt;0,DATOS!D46*UNITARIOS!D46,"")</f>
        <v/>
      </c>
      <c r="E46" s="38" t="str">
        <f>IF(DATOS!E46&lt;&gt;0,DATOS!E46*UNITARIOS!E46,"")</f>
        <v/>
      </c>
      <c r="F46" s="38" t="str">
        <f>IF(DATOS!F46&lt;&gt;0,DATOS!F46*UNITARIOS!F46,"")</f>
        <v/>
      </c>
      <c r="G46" s="37"/>
      <c r="I46" s="45">
        <f>SUM(D46:H46)</f>
        <v>0</v>
      </c>
    </row>
    <row r="47" spans="1:9" x14ac:dyDescent="0.25">
      <c r="B47" s="35"/>
      <c r="D47" s="42" t="s">
        <v>101</v>
      </c>
      <c r="E47" s="42" t="s">
        <v>102</v>
      </c>
      <c r="F47" s="42"/>
      <c r="G47" s="37"/>
    </row>
    <row r="48" spans="1:9" ht="51" x14ac:dyDescent="0.25">
      <c r="B48" s="35" t="s">
        <v>136</v>
      </c>
      <c r="C48" s="22" t="s">
        <v>123</v>
      </c>
      <c r="D48" s="38" t="str">
        <f>IF(DATOS!D48&lt;&gt;0,DATOS!D48*UNITARIOS!D48,"")</f>
        <v/>
      </c>
      <c r="E48" s="38" t="str">
        <f>IF(DATOS!E48&lt;&gt;0,DATOS!E48*UNITARIOS!E48,"")</f>
        <v/>
      </c>
      <c r="F48" s="42"/>
      <c r="G48" s="37"/>
      <c r="I48" s="45">
        <f>SUM(D48:H48)</f>
        <v>0</v>
      </c>
    </row>
    <row r="49" spans="1:9" x14ac:dyDescent="0.25">
      <c r="B49" s="35"/>
      <c r="D49" s="37"/>
      <c r="E49" s="37"/>
      <c r="F49" s="37"/>
      <c r="G49" s="37"/>
    </row>
    <row r="50" spans="1:9" ht="51" x14ac:dyDescent="0.25">
      <c r="B50" s="35" t="s">
        <v>137</v>
      </c>
      <c r="C50" s="22" t="s">
        <v>122</v>
      </c>
      <c r="D50" s="38" t="str">
        <f>IF(DATOS!D50&lt;&gt;0,DATOS!D50*UNITARIOS!D50,"")</f>
        <v/>
      </c>
      <c r="E50" s="38" t="str">
        <f>IF(DATOS!E50&lt;&gt;0,DATOS!E50*UNITARIOS!E50,"")</f>
        <v/>
      </c>
      <c r="F50" s="38" t="str">
        <f>IF(DATOS!F50&lt;&gt;0,DATOS!F50*UNITARIOS!F50,"")</f>
        <v/>
      </c>
      <c r="G50" s="39" t="str">
        <f>IF(DATOS!G50&lt;&gt;0,DATOS!G50,"")</f>
        <v/>
      </c>
      <c r="I50" s="45">
        <f>SUM(D50:H50)</f>
        <v>0</v>
      </c>
    </row>
    <row r="51" spans="1:9" x14ac:dyDescent="0.25">
      <c r="B51" s="35"/>
      <c r="D51" s="37" t="s">
        <v>103</v>
      </c>
      <c r="E51" s="37" t="s">
        <v>104</v>
      </c>
      <c r="F51" s="37"/>
      <c r="G51" s="37"/>
    </row>
    <row r="52" spans="1:9" ht="51" x14ac:dyDescent="0.25">
      <c r="B52" s="35" t="s">
        <v>138</v>
      </c>
      <c r="C52" s="22" t="s">
        <v>123</v>
      </c>
      <c r="D52" s="38" t="str">
        <f>IF(DATOS!D52&lt;&gt;0,DATOS!D52*UNITARIOS!D52,"")</f>
        <v/>
      </c>
      <c r="E52" s="38" t="str">
        <f>IF(DATOS!E52&lt;&gt;0,DATOS!E52*UNITARIOS!E52,"")</f>
        <v/>
      </c>
      <c r="F52" s="37"/>
      <c r="G52" s="37"/>
      <c r="I52" s="45">
        <f>SUM(D52:H52)</f>
        <v>0</v>
      </c>
    </row>
    <row r="53" spans="1:9" x14ac:dyDescent="0.25">
      <c r="B53" s="35"/>
      <c r="D53" s="37">
        <v>0.25</v>
      </c>
      <c r="E53" s="37" t="s">
        <v>99</v>
      </c>
      <c r="F53" s="37"/>
      <c r="G53" s="37"/>
    </row>
    <row r="54" spans="1:9" ht="38.25" x14ac:dyDescent="0.25">
      <c r="B54" s="35" t="s">
        <v>139</v>
      </c>
      <c r="C54" s="22" t="s">
        <v>123</v>
      </c>
      <c r="D54" s="38" t="str">
        <f>IF(DATOS!D54&lt;&gt;0,DATOS!D54*UNITARIOS!D54,"")</f>
        <v/>
      </c>
      <c r="E54" s="38">
        <f>IF(DATOS!E54&lt;&gt;0,DATOS!E54*UNITARIOS!E54,"")</f>
        <v>576</v>
      </c>
      <c r="F54" s="37"/>
      <c r="G54" s="37"/>
      <c r="I54" s="45">
        <f>SUM(D54:H54)</f>
        <v>576</v>
      </c>
    </row>
    <row r="55" spans="1:9" x14ac:dyDescent="0.25">
      <c r="B55" s="35"/>
      <c r="D55" s="37"/>
      <c r="E55" s="37"/>
      <c r="F55" s="37"/>
      <c r="G55" s="37"/>
    </row>
    <row r="56" spans="1:9" x14ac:dyDescent="0.25">
      <c r="B56" s="35"/>
      <c r="D56" s="37"/>
      <c r="E56" s="37"/>
      <c r="F56" s="37"/>
      <c r="G56" s="37"/>
    </row>
    <row r="57" spans="1:9" x14ac:dyDescent="0.25">
      <c r="B57" s="35"/>
      <c r="D57" s="37"/>
      <c r="E57" s="37"/>
      <c r="F57" s="37"/>
      <c r="G57" s="37"/>
    </row>
    <row r="58" spans="1:9" ht="15.75" x14ac:dyDescent="0.25">
      <c r="A58" s="3" t="s">
        <v>39</v>
      </c>
      <c r="B58" s="35"/>
      <c r="D58" s="37"/>
      <c r="E58" s="37"/>
      <c r="F58" s="37"/>
      <c r="G58" s="37"/>
    </row>
    <row r="59" spans="1:9" x14ac:dyDescent="0.25">
      <c r="B59" s="35"/>
      <c r="D59" s="37"/>
      <c r="E59" s="37"/>
      <c r="F59" s="37"/>
      <c r="G59" s="37"/>
    </row>
    <row r="60" spans="1:9" ht="153" x14ac:dyDescent="0.25">
      <c r="B60" s="35" t="s">
        <v>140</v>
      </c>
      <c r="C60" s="22" t="s">
        <v>122</v>
      </c>
      <c r="D60" s="38" t="str">
        <f>IF(DATOS!D60&lt;&gt;0,DATOS!D60*UNITARIOS!D60,"")</f>
        <v/>
      </c>
      <c r="E60" s="38" t="str">
        <f>IF(DATOS!E60&lt;&gt;0,DATOS!E60*UNITARIOS!E60,"")</f>
        <v/>
      </c>
      <c r="F60" s="38" t="str">
        <f>IF(DATOS!F60&lt;&gt;0,DATOS!F60*UNITARIOS!F60,"")</f>
        <v/>
      </c>
      <c r="G60" s="39" t="str">
        <f>IF(DATOS!G60&lt;&gt;0,DATOS!G60,"")</f>
        <v/>
      </c>
      <c r="I60" s="45">
        <f>SUM(D60:H60)</f>
        <v>0</v>
      </c>
    </row>
    <row r="61" spans="1:9" x14ac:dyDescent="0.25">
      <c r="B61" s="35"/>
      <c r="D61" s="37"/>
      <c r="E61" s="37"/>
      <c r="F61" s="37"/>
      <c r="G61" s="37"/>
    </row>
    <row r="62" spans="1:9" ht="102" x14ac:dyDescent="0.25">
      <c r="B62" s="35" t="s">
        <v>141</v>
      </c>
      <c r="C62" s="22" t="s">
        <v>122</v>
      </c>
      <c r="D62" s="38" t="str">
        <f>IF(DATOS!D62&lt;&gt;0,DATOS!D62*UNITARIOS!D62,"")</f>
        <v/>
      </c>
      <c r="E62" s="38" t="str">
        <f>IF(DATOS!E62&lt;&gt;0,DATOS!E62*UNITARIOS!E62,"")</f>
        <v/>
      </c>
      <c r="F62" s="38" t="str">
        <f>IF(DATOS!F62&lt;&gt;0,DATOS!F62*UNITARIOS!F62,"")</f>
        <v/>
      </c>
      <c r="G62" s="39" t="str">
        <f>IF(DATOS!G62&lt;&gt;0,DATOS!G62,"")</f>
        <v/>
      </c>
      <c r="I62" s="45">
        <f>SUM(D62:H62)</f>
        <v>0</v>
      </c>
    </row>
    <row r="63" spans="1:9" x14ac:dyDescent="0.25">
      <c r="B63" s="35"/>
      <c r="D63" s="37"/>
      <c r="E63" s="37"/>
      <c r="F63" s="37"/>
      <c r="G63" s="37"/>
    </row>
    <row r="64" spans="1:9" ht="89.25" x14ac:dyDescent="0.25">
      <c r="B64" s="35" t="s">
        <v>142</v>
      </c>
      <c r="C64" s="22" t="s">
        <v>122</v>
      </c>
      <c r="D64" s="38" t="str">
        <f>IF(DATOS!D64&lt;&gt;0,DATOS!D64*UNITARIOS!D64,"")</f>
        <v/>
      </c>
      <c r="E64" s="38" t="str">
        <f>IF(DATOS!E64&lt;&gt;0,DATOS!E64*UNITARIOS!E64,"")</f>
        <v/>
      </c>
      <c r="F64" s="38" t="str">
        <f>IF(DATOS!F64&lt;&gt;0,DATOS!F64*UNITARIOS!F64,"")</f>
        <v/>
      </c>
      <c r="G64" s="39" t="str">
        <f>IF(DATOS!G64&lt;&gt;0,DATOS!G64,"")</f>
        <v/>
      </c>
      <c r="I64" s="45">
        <f>SUM(D64:H64)</f>
        <v>0</v>
      </c>
    </row>
    <row r="65" spans="2:9" x14ac:dyDescent="0.25">
      <c r="B65" s="35"/>
      <c r="D65" s="37" t="s">
        <v>22</v>
      </c>
      <c r="E65" s="37"/>
      <c r="F65" s="37"/>
      <c r="G65" s="37"/>
    </row>
    <row r="66" spans="2:9" ht="76.5" x14ac:dyDescent="0.25">
      <c r="B66" s="35" t="s">
        <v>143</v>
      </c>
      <c r="C66" s="22" t="s">
        <v>122</v>
      </c>
      <c r="D66" s="38">
        <f>IF(DATOS!D66&lt;&gt;0,DATOS!D66*UNITARIOS!D66,"")</f>
        <v>400</v>
      </c>
      <c r="E66" s="37"/>
      <c r="F66" s="37"/>
      <c r="G66" s="37"/>
      <c r="I66" s="45">
        <f>SUM(D66:H66)</f>
        <v>400</v>
      </c>
    </row>
    <row r="67" spans="2:9" x14ac:dyDescent="0.25">
      <c r="B67" s="35"/>
      <c r="D67" s="43" t="s">
        <v>123</v>
      </c>
      <c r="E67" s="37"/>
      <c r="F67" s="37"/>
      <c r="G67" s="37"/>
    </row>
    <row r="68" spans="2:9" ht="76.5" x14ac:dyDescent="0.25">
      <c r="B68" s="35" t="s">
        <v>144</v>
      </c>
      <c r="C68" s="22" t="s">
        <v>131</v>
      </c>
      <c r="D68" s="38" t="str">
        <f>IF(DATOS!D68&lt;&gt;0,DATOS!D68*UNITARIOS!D68,"")</f>
        <v/>
      </c>
      <c r="E68" s="37"/>
      <c r="F68" s="37"/>
      <c r="G68" s="37"/>
    </row>
    <row r="69" spans="2:9" x14ac:dyDescent="0.25">
      <c r="B69" s="35"/>
      <c r="D69" s="43" t="s">
        <v>123</v>
      </c>
      <c r="E69" s="37"/>
      <c r="F69" s="37"/>
      <c r="G69" s="37"/>
    </row>
    <row r="70" spans="2:9" ht="89.25" x14ac:dyDescent="0.25">
      <c r="B70" s="35" t="s">
        <v>145</v>
      </c>
      <c r="C70" s="22" t="s">
        <v>123</v>
      </c>
      <c r="D70" s="38" t="str">
        <f>IF(DATOS!D70&lt;&gt;0,DATOS!D70*UNITARIOS!D70,"")</f>
        <v/>
      </c>
      <c r="E70" s="37"/>
      <c r="F70" s="37"/>
      <c r="G70" s="37"/>
    </row>
    <row r="71" spans="2:9" x14ac:dyDescent="0.25">
      <c r="B71" s="35"/>
      <c r="D71" s="42" t="s">
        <v>22</v>
      </c>
      <c r="E71" s="37" t="s">
        <v>22</v>
      </c>
      <c r="F71" s="37"/>
      <c r="G71" s="37"/>
    </row>
    <row r="72" spans="2:9" ht="38.25" x14ac:dyDescent="0.25">
      <c r="B72" s="35" t="s">
        <v>176</v>
      </c>
      <c r="C72" s="22" t="s">
        <v>122</v>
      </c>
      <c r="D72" s="38" t="str">
        <f>IF(DATOS!D72&lt;&gt;0,DATOS!D72*UNITARIOS!D72,"")</f>
        <v/>
      </c>
      <c r="E72" s="38" t="str">
        <f>IF(DATOS!E72&lt;&gt;0,DATOS!E72*UNITARIOS!E72,"")</f>
        <v/>
      </c>
      <c r="F72" s="37"/>
      <c r="G72" s="37"/>
      <c r="I72" s="45">
        <f>SUM(D72:H72)</f>
        <v>0</v>
      </c>
    </row>
    <row r="73" spans="2:9" x14ac:dyDescent="0.25">
      <c r="B73" s="35"/>
      <c r="D73" s="42" t="s">
        <v>22</v>
      </c>
      <c r="E73" s="37" t="s">
        <v>22</v>
      </c>
      <c r="F73" s="37"/>
      <c r="G73" s="37"/>
    </row>
    <row r="74" spans="2:9" ht="89.25" x14ac:dyDescent="0.25">
      <c r="B74" s="35" t="s">
        <v>146</v>
      </c>
      <c r="C74" s="22" t="s">
        <v>122</v>
      </c>
      <c r="D74" s="38">
        <f>IF(DATOS!D74&lt;&gt;0,DATOS!D74*UNITARIOS!D74,"")</f>
        <v>180</v>
      </c>
      <c r="E74" s="38" t="str">
        <f>IF(DATOS!E74&lt;&gt;0,DATOS!E74*UNITARIOS!E74,"")</f>
        <v/>
      </c>
      <c r="F74" s="37"/>
      <c r="G74" s="37"/>
      <c r="I74" s="45">
        <f>SUM(D74:H74)</f>
        <v>180</v>
      </c>
    </row>
    <row r="75" spans="2:9" ht="36" x14ac:dyDescent="0.25">
      <c r="B75" s="35"/>
      <c r="D75" s="44" t="s">
        <v>43</v>
      </c>
      <c r="E75" s="44" t="s">
        <v>44</v>
      </c>
      <c r="F75" s="44" t="s">
        <v>45</v>
      </c>
      <c r="G75" s="37"/>
    </row>
    <row r="76" spans="2:9" x14ac:dyDescent="0.25">
      <c r="B76" s="35" t="s">
        <v>42</v>
      </c>
      <c r="C76" s="22" t="s">
        <v>123</v>
      </c>
      <c r="D76" s="38" t="str">
        <f>IF(DATOS!D76&lt;&gt;0,DATOS!D76*UNITARIOS!D76,"")</f>
        <v/>
      </c>
      <c r="E76" s="38" t="str">
        <f>IF(DATOS!E76&lt;&gt;0,DATOS!E76*UNITARIOS!E76,"")</f>
        <v/>
      </c>
      <c r="F76" s="38" t="str">
        <f>IF(DATOS!F76&lt;&gt;0,DATOS!F76*UNITARIOS!F76,"")</f>
        <v/>
      </c>
      <c r="G76" s="37"/>
      <c r="I76" s="45">
        <f>SUM(D76:H76)</f>
        <v>0</v>
      </c>
    </row>
    <row r="77" spans="2:9" x14ac:dyDescent="0.25">
      <c r="B77" s="35"/>
      <c r="D77" s="37"/>
      <c r="E77" s="37"/>
      <c r="F77" s="37"/>
      <c r="G77" s="42"/>
    </row>
    <row r="78" spans="2:9" ht="51" x14ac:dyDescent="0.25">
      <c r="B78" s="35" t="s">
        <v>147</v>
      </c>
      <c r="C78" s="22" t="s">
        <v>123</v>
      </c>
      <c r="D78" s="38">
        <f>IF(DATOS!D78&lt;&gt;0,DATOS!D78*UNITARIOS!D78,"")</f>
        <v>350</v>
      </c>
      <c r="E78" s="38" t="str">
        <f>IF(DATOS!E78&lt;&gt;0,DATOS!E78*UNITARIOS!E78,"")</f>
        <v/>
      </c>
      <c r="F78" s="38" t="str">
        <f>IF(DATOS!F78&lt;&gt;0,DATOS!F78*UNITARIOS!F78,"")</f>
        <v/>
      </c>
      <c r="G78" s="39" t="str">
        <f>IF(DATOS!G78&lt;&gt;0,DATOS!G78,"")</f>
        <v/>
      </c>
      <c r="I78" s="45">
        <f>SUM(D78:H78)</f>
        <v>350</v>
      </c>
    </row>
    <row r="79" spans="2:9" x14ac:dyDescent="0.25">
      <c r="B79" s="35"/>
      <c r="D79" s="37"/>
      <c r="E79" s="37"/>
      <c r="F79" s="37"/>
      <c r="G79" s="37"/>
    </row>
    <row r="80" spans="2:9" x14ac:dyDescent="0.25">
      <c r="B80" s="35"/>
      <c r="D80" s="37"/>
      <c r="E80" s="37"/>
      <c r="F80" s="37"/>
      <c r="G80" s="37"/>
    </row>
    <row r="81" spans="1:9" ht="15.75" x14ac:dyDescent="0.25">
      <c r="A81" s="3" t="s">
        <v>47</v>
      </c>
      <c r="B81" s="35"/>
      <c r="D81" s="37"/>
      <c r="E81" s="37"/>
      <c r="F81" s="37"/>
      <c r="G81" s="37"/>
    </row>
    <row r="82" spans="1:9" x14ac:dyDescent="0.25">
      <c r="B82" s="35"/>
      <c r="D82" s="37" t="s">
        <v>49</v>
      </c>
      <c r="E82" s="37" t="s">
        <v>50</v>
      </c>
      <c r="F82" s="37" t="s">
        <v>51</v>
      </c>
      <c r="G82" s="37" t="s">
        <v>52</v>
      </c>
      <c r="H82" s="1" t="s">
        <v>4</v>
      </c>
    </row>
    <row r="83" spans="1:9" ht="51" x14ac:dyDescent="0.25">
      <c r="B83" s="35" t="s">
        <v>148</v>
      </c>
      <c r="C83" s="22" t="s">
        <v>125</v>
      </c>
      <c r="D83" s="38">
        <f>IF(DATOS!D83&lt;&gt;0,DATOS!D83*UNITARIOS!D83,"")</f>
        <v>975</v>
      </c>
      <c r="E83" s="38" t="str">
        <f>IF(DATOS!E83&lt;&gt;0,DATOS!E83*UNITARIOS!E83,"")</f>
        <v/>
      </c>
      <c r="F83" s="38" t="str">
        <f>IF(DATOS!F83&lt;&gt;0,DATOS!F83*UNITARIOS!F83,"")</f>
        <v/>
      </c>
      <c r="G83" s="38" t="str">
        <f>IF(DATOS!G83&lt;&gt;0,DATOS!G83*UNITARIOS!G83,"")</f>
        <v/>
      </c>
      <c r="H83" s="6" t="str">
        <f>IF(DATOS!H83&lt;&gt;0,DATOS!H83,"")</f>
        <v/>
      </c>
      <c r="I83" s="45">
        <f>SUM(D83:H83)</f>
        <v>975</v>
      </c>
    </row>
    <row r="84" spans="1:9" x14ac:dyDescent="0.25">
      <c r="B84" s="35"/>
      <c r="D84" s="37" t="s">
        <v>54</v>
      </c>
      <c r="E84" s="37" t="s">
        <v>55</v>
      </c>
      <c r="F84" s="37" t="s">
        <v>56</v>
      </c>
      <c r="G84" s="37" t="s">
        <v>57</v>
      </c>
      <c r="H84" s="1" t="s">
        <v>4</v>
      </c>
    </row>
    <row r="85" spans="1:9" ht="38.25" x14ac:dyDescent="0.25">
      <c r="B85" s="35" t="s">
        <v>149</v>
      </c>
      <c r="C85" s="22" t="s">
        <v>123</v>
      </c>
      <c r="D85" s="38" t="str">
        <f>IF(DATOS!D85&lt;&gt;0,DATOS!D85*UNITARIOS!D85,"")</f>
        <v/>
      </c>
      <c r="E85" s="38" t="str">
        <f>IF(DATOS!E85&lt;&gt;0,DATOS!E85*UNITARIOS!E85,"")</f>
        <v/>
      </c>
      <c r="F85" s="38" t="str">
        <f>IF(DATOS!F85&lt;&gt;0,DATOS!F85*UNITARIOS!F85,"")</f>
        <v/>
      </c>
      <c r="G85" s="38" t="str">
        <f>IF(DATOS!G85&lt;&gt;0,DATOS!G85*UNITARIOS!G85,"")</f>
        <v/>
      </c>
      <c r="H85" s="6" t="str">
        <f>IF(DATOS!H85&lt;&gt;0,DATOS!H85,"")</f>
        <v/>
      </c>
      <c r="I85" s="45">
        <f>SUM(D85:H85)</f>
        <v>0</v>
      </c>
    </row>
    <row r="86" spans="1:9" x14ac:dyDescent="0.25">
      <c r="B86" s="35"/>
      <c r="D86" s="37" t="s">
        <v>59</v>
      </c>
      <c r="E86" s="37" t="s">
        <v>55</v>
      </c>
      <c r="F86" s="37" t="s">
        <v>57</v>
      </c>
      <c r="G86" s="37"/>
    </row>
    <row r="87" spans="1:9" ht="25.5" x14ac:dyDescent="0.25">
      <c r="B87" s="35" t="s">
        <v>150</v>
      </c>
      <c r="C87" s="22" t="s">
        <v>125</v>
      </c>
      <c r="D87" s="38">
        <f>IF(DATOS!D87&lt;&gt;0,DATOS!D87*UNITARIOS!D87,"")</f>
        <v>412.5</v>
      </c>
      <c r="E87" s="38" t="str">
        <f>IF(DATOS!E87&lt;&gt;0,DATOS!E87*UNITARIOS!E87,"")</f>
        <v/>
      </c>
      <c r="F87" s="38" t="str">
        <f>IF(DATOS!F87&lt;&gt;0,DATOS!F87*UNITARIOS!F87,"")</f>
        <v/>
      </c>
      <c r="G87" s="37"/>
      <c r="I87" s="45">
        <f>SUM(D87:H87)</f>
        <v>412.5</v>
      </c>
    </row>
    <row r="88" spans="1:9" x14ac:dyDescent="0.25">
      <c r="B88" s="35"/>
      <c r="D88" s="37"/>
      <c r="E88" s="37"/>
      <c r="F88" s="37"/>
      <c r="G88" s="37"/>
    </row>
    <row r="89" spans="1:9" x14ac:dyDescent="0.25">
      <c r="B89" s="35"/>
      <c r="D89" s="37"/>
      <c r="E89" s="37"/>
      <c r="F89" s="37"/>
      <c r="G89" s="37"/>
    </row>
    <row r="90" spans="1:9" ht="15.75" x14ac:dyDescent="0.25">
      <c r="A90" s="3" t="s">
        <v>60</v>
      </c>
      <c r="B90" s="35"/>
      <c r="D90" s="37"/>
      <c r="E90" s="37"/>
      <c r="F90" s="37"/>
      <c r="G90" s="37"/>
    </row>
    <row r="91" spans="1:9" x14ac:dyDescent="0.25">
      <c r="B91" s="35"/>
      <c r="D91" s="37"/>
      <c r="E91" s="37"/>
      <c r="F91" s="37"/>
      <c r="G91" s="37"/>
    </row>
    <row r="92" spans="1:9" ht="25.5" x14ac:dyDescent="0.25">
      <c r="B92" s="35" t="s">
        <v>151</v>
      </c>
      <c r="C92" s="22" t="s">
        <v>123</v>
      </c>
      <c r="D92" s="38" t="str">
        <f>IF(DATOS!D92&lt;&gt;0,DATOS!D92*UNITARIOS!D92,"")</f>
        <v/>
      </c>
      <c r="E92" s="37"/>
      <c r="F92" s="37"/>
      <c r="G92" s="37"/>
      <c r="I92" s="45">
        <f>SUM(D92:H92)</f>
        <v>0</v>
      </c>
    </row>
    <row r="93" spans="1:9" x14ac:dyDescent="0.25">
      <c r="B93" s="35"/>
      <c r="D93" s="37"/>
      <c r="E93" s="37"/>
      <c r="F93" s="37"/>
      <c r="G93" s="37"/>
    </row>
    <row r="94" spans="1:9" ht="63.75" x14ac:dyDescent="0.25">
      <c r="B94" s="35" t="s">
        <v>152</v>
      </c>
      <c r="C94" s="22" t="s">
        <v>123</v>
      </c>
      <c r="D94" s="38" t="str">
        <f>IF(DATOS!D94&lt;&gt;0,DATOS!D94*UNITARIOS!D94,"")</f>
        <v/>
      </c>
      <c r="E94" s="37"/>
      <c r="F94" s="37"/>
      <c r="G94" s="37"/>
      <c r="I94" s="45">
        <f>SUM(D94:H94)</f>
        <v>0</v>
      </c>
    </row>
    <row r="95" spans="1:9" x14ac:dyDescent="0.25">
      <c r="B95" s="35"/>
      <c r="D95" s="37"/>
      <c r="E95" s="37"/>
      <c r="F95" s="37"/>
      <c r="G95" s="37"/>
    </row>
    <row r="96" spans="1:9" ht="25.5" x14ac:dyDescent="0.25">
      <c r="B96" s="35" t="s">
        <v>172</v>
      </c>
      <c r="C96" s="22" t="s">
        <v>123</v>
      </c>
      <c r="D96" s="38" t="str">
        <f>IF(DATOS!D96&lt;&gt;0,DATOS!D96*UNITARIOS!D96,"")</f>
        <v/>
      </c>
      <c r="E96" s="37"/>
      <c r="F96" s="37"/>
      <c r="G96" s="37"/>
      <c r="I96" s="45">
        <f>SUM(D96:H96)</f>
        <v>0</v>
      </c>
    </row>
    <row r="97" spans="2:9" x14ac:dyDescent="0.25">
      <c r="B97" s="35"/>
      <c r="D97" s="37"/>
      <c r="E97" s="37"/>
      <c r="F97" s="37"/>
      <c r="G97" s="37"/>
    </row>
    <row r="98" spans="2:9" ht="51" x14ac:dyDescent="0.25">
      <c r="B98" s="35" t="s">
        <v>153</v>
      </c>
      <c r="C98" s="22" t="s">
        <v>123</v>
      </c>
      <c r="D98" s="38" t="str">
        <f>IF(DATOS!D98&lt;&gt;0,DATOS!D98*UNITARIOS!D98,"")</f>
        <v/>
      </c>
      <c r="E98" s="37"/>
      <c r="F98" s="37"/>
      <c r="G98" s="37"/>
      <c r="I98" s="45">
        <f>SUM(D98:H98)</f>
        <v>0</v>
      </c>
    </row>
    <row r="99" spans="2:9" x14ac:dyDescent="0.25">
      <c r="B99" s="35"/>
      <c r="D99" s="37"/>
      <c r="E99" s="37"/>
      <c r="F99" s="37"/>
      <c r="G99" s="37"/>
    </row>
    <row r="100" spans="2:9" ht="63.75" x14ac:dyDescent="0.25">
      <c r="B100" s="35" t="s">
        <v>154</v>
      </c>
      <c r="C100" s="22" t="s">
        <v>123</v>
      </c>
      <c r="D100" s="38" t="str">
        <f>IF(DATOS!D100&lt;&gt;0,DATOS!D100*UNITARIOS!D100,"")</f>
        <v/>
      </c>
      <c r="E100" s="37"/>
      <c r="F100" s="37"/>
      <c r="G100" s="37"/>
      <c r="I100" s="45">
        <f>SUM(D100:H100)</f>
        <v>0</v>
      </c>
    </row>
    <row r="101" spans="2:9" x14ac:dyDescent="0.25">
      <c r="B101" s="35"/>
      <c r="D101" s="37"/>
      <c r="E101" s="37"/>
      <c r="F101" s="37"/>
      <c r="G101" s="37"/>
    </row>
    <row r="102" spans="2:9" ht="51" x14ac:dyDescent="0.25">
      <c r="B102" s="35" t="s">
        <v>155</v>
      </c>
      <c r="C102" s="22" t="s">
        <v>123</v>
      </c>
      <c r="D102" s="38" t="str">
        <f>IF(DATOS!D102&lt;&gt;0,DATOS!D102*UNITARIOS!D102,"")</f>
        <v/>
      </c>
      <c r="E102" s="37"/>
      <c r="F102" s="37"/>
      <c r="G102" s="37"/>
      <c r="I102" s="45">
        <f>SUM(D102:H102)</f>
        <v>0</v>
      </c>
    </row>
    <row r="103" spans="2:9" x14ac:dyDescent="0.25">
      <c r="B103" s="35"/>
      <c r="D103" s="37"/>
      <c r="E103" s="37"/>
      <c r="F103" s="37"/>
      <c r="G103" s="37"/>
    </row>
    <row r="104" spans="2:9" ht="89.25" x14ac:dyDescent="0.25">
      <c r="B104" s="35" t="s">
        <v>156</v>
      </c>
      <c r="C104" s="22" t="s">
        <v>123</v>
      </c>
      <c r="D104" s="38" t="str">
        <f>IF(DATOS!D104&lt;&gt;0,DATOS!D104*UNITARIOS!D104,"")</f>
        <v/>
      </c>
      <c r="E104" s="37"/>
      <c r="F104" s="37"/>
      <c r="G104" s="37"/>
      <c r="I104" s="45">
        <f>SUM(D104:H104)</f>
        <v>0</v>
      </c>
    </row>
    <row r="105" spans="2:9" x14ac:dyDescent="0.25">
      <c r="B105" s="35"/>
      <c r="D105" s="37"/>
      <c r="E105" s="37"/>
      <c r="F105" s="37"/>
      <c r="G105" s="37"/>
    </row>
    <row r="106" spans="2:9" ht="76.5" x14ac:dyDescent="0.25">
      <c r="B106" s="35" t="s">
        <v>157</v>
      </c>
      <c r="C106" s="22" t="s">
        <v>123</v>
      </c>
      <c r="D106" s="38" t="str">
        <f>IF(DATOS!D106&lt;&gt;0,DATOS!D106*UNITARIOS!D106,"")</f>
        <v/>
      </c>
      <c r="E106" s="37"/>
      <c r="F106" s="37"/>
      <c r="G106" s="37"/>
      <c r="I106" s="45">
        <f>SUM(D106:H106)</f>
        <v>0</v>
      </c>
    </row>
    <row r="107" spans="2:9" x14ac:dyDescent="0.25">
      <c r="B107" s="35"/>
      <c r="D107" s="37"/>
      <c r="E107" s="37"/>
      <c r="F107" s="37"/>
      <c r="G107" s="37"/>
    </row>
    <row r="108" spans="2:9" ht="51" x14ac:dyDescent="0.25">
      <c r="B108" s="35" t="s">
        <v>158</v>
      </c>
      <c r="C108" s="22" t="s">
        <v>123</v>
      </c>
      <c r="D108" s="38" t="str">
        <f>IF(DATOS!D108&lt;&gt;0,DATOS!D108*UNITARIOS!D108,"")</f>
        <v/>
      </c>
      <c r="E108" s="37"/>
      <c r="F108" s="37"/>
      <c r="G108" s="37"/>
      <c r="I108" s="45">
        <f>SUM(D108:H108)</f>
        <v>0</v>
      </c>
    </row>
    <row r="109" spans="2:9" x14ac:dyDescent="0.25">
      <c r="B109" s="35"/>
      <c r="D109" s="37"/>
      <c r="E109" s="37"/>
      <c r="F109" s="37"/>
      <c r="G109" s="37"/>
    </row>
    <row r="110" spans="2:9" ht="38.25" x14ac:dyDescent="0.25">
      <c r="B110" s="35" t="s">
        <v>159</v>
      </c>
      <c r="C110" s="22" t="s">
        <v>123</v>
      </c>
      <c r="D110" s="38" t="str">
        <f>IF(DATOS!D110&lt;&gt;0,DATOS!D110*UNITARIOS!D110,"")</f>
        <v/>
      </c>
      <c r="E110" s="37"/>
      <c r="F110" s="37"/>
      <c r="G110" s="37"/>
      <c r="I110" s="45">
        <f>SUM(D110:H110)</f>
        <v>0</v>
      </c>
    </row>
    <row r="111" spans="2:9" x14ac:dyDescent="0.25">
      <c r="B111" s="35"/>
      <c r="D111" s="37"/>
      <c r="E111" s="37"/>
      <c r="F111" s="37"/>
      <c r="G111" s="37"/>
    </row>
    <row r="112" spans="2:9" ht="38.25" x14ac:dyDescent="0.25">
      <c r="B112" s="35" t="s">
        <v>160</v>
      </c>
      <c r="C112" s="22" t="s">
        <v>123</v>
      </c>
      <c r="D112" s="38" t="str">
        <f>IF(DATOS!D112&lt;&gt;0,DATOS!D112*UNITARIOS!D112,"")</f>
        <v/>
      </c>
      <c r="E112" s="37"/>
      <c r="F112" s="37"/>
      <c r="G112" s="37"/>
      <c r="I112" s="45">
        <f>SUM(D112:H112)</f>
        <v>0</v>
      </c>
    </row>
    <row r="113" spans="1:9" x14ac:dyDescent="0.25">
      <c r="B113" s="35"/>
      <c r="D113" s="37"/>
      <c r="E113" s="37"/>
      <c r="F113" s="37"/>
      <c r="G113" s="37"/>
    </row>
    <row r="114" spans="1:9" ht="25.5" x14ac:dyDescent="0.25">
      <c r="B114" s="35" t="s">
        <v>161</v>
      </c>
      <c r="C114" s="22" t="s">
        <v>123</v>
      </c>
      <c r="D114" s="39">
        <f>DATOS!D114</f>
        <v>0</v>
      </c>
      <c r="E114" s="37"/>
      <c r="F114" s="37"/>
      <c r="G114" s="37"/>
      <c r="I114" s="45">
        <f>SUM(D114:H114)</f>
        <v>0</v>
      </c>
    </row>
    <row r="115" spans="1:9" x14ac:dyDescent="0.25">
      <c r="B115" s="35"/>
      <c r="D115" s="37"/>
      <c r="E115" s="37"/>
      <c r="F115" s="37"/>
      <c r="G115" s="37"/>
    </row>
    <row r="116" spans="1:9" ht="38.25" x14ac:dyDescent="0.25">
      <c r="B116" s="35" t="s">
        <v>162</v>
      </c>
      <c r="C116" s="22" t="s">
        <v>123</v>
      </c>
      <c r="D116" s="38" t="str">
        <f>IF(DATOS!D116&lt;&gt;0,DATOS!D116*UNITARIOS!D116,"")</f>
        <v/>
      </c>
      <c r="E116" s="37"/>
      <c r="F116" s="37"/>
      <c r="G116" s="37"/>
      <c r="I116" s="45">
        <f>SUM(D116:H116)</f>
        <v>0</v>
      </c>
    </row>
    <row r="117" spans="1:9" x14ac:dyDescent="0.25">
      <c r="B117" s="35"/>
      <c r="D117" s="37" t="s">
        <v>75</v>
      </c>
      <c r="E117" s="37" t="s">
        <v>76</v>
      </c>
      <c r="F117" s="37"/>
      <c r="G117" s="37"/>
    </row>
    <row r="118" spans="1:9" ht="25.5" x14ac:dyDescent="0.25">
      <c r="B118" s="35" t="s">
        <v>163</v>
      </c>
      <c r="C118" s="22" t="s">
        <v>123</v>
      </c>
      <c r="D118" s="38" t="str">
        <f>IF(DATOS!D118&lt;&gt;0,DATOS!D118*UNITARIOS!D118,"")</f>
        <v/>
      </c>
      <c r="E118" s="38" t="str">
        <f>IF(DATOS!E118&lt;&gt;0,DATOS!E118*UNITARIOS!E118,"")</f>
        <v/>
      </c>
      <c r="F118" s="37"/>
      <c r="G118" s="37"/>
      <c r="I118" s="45">
        <f>SUM(D118:H118)</f>
        <v>0</v>
      </c>
    </row>
    <row r="119" spans="1:9" x14ac:dyDescent="0.25">
      <c r="B119" s="35"/>
      <c r="D119" s="37" t="s">
        <v>75</v>
      </c>
      <c r="E119" s="37" t="s">
        <v>78</v>
      </c>
      <c r="F119" s="37" t="s">
        <v>79</v>
      </c>
      <c r="G119" s="37"/>
    </row>
    <row r="120" spans="1:9" ht="25.5" x14ac:dyDescent="0.25">
      <c r="B120" s="35" t="s">
        <v>164</v>
      </c>
      <c r="C120" s="22" t="s">
        <v>123</v>
      </c>
      <c r="D120" s="38" t="str">
        <f>IF(DATOS!D120&lt;&gt;0,DATOS!D120*UNITARIOS!D120,"")</f>
        <v/>
      </c>
      <c r="E120" s="38" t="str">
        <f>IF(DATOS!E120&lt;&gt;0,DATOS!E120*UNITARIOS!E120,"")</f>
        <v/>
      </c>
      <c r="F120" s="38" t="str">
        <f>IF(DATOS!F120&lt;&gt;0,DATOS!F120*UNITARIOS!F120,"")</f>
        <v/>
      </c>
      <c r="G120" s="37"/>
      <c r="I120" s="45">
        <f>SUM(D120:H120)</f>
        <v>0</v>
      </c>
    </row>
    <row r="121" spans="1:9" x14ac:dyDescent="0.25">
      <c r="B121" s="35"/>
      <c r="D121" s="37"/>
      <c r="E121" s="37"/>
      <c r="F121" s="37"/>
      <c r="G121" s="37"/>
      <c r="H121" s="1" t="s">
        <v>80</v>
      </c>
    </row>
    <row r="122" spans="1:9" ht="38.25" x14ac:dyDescent="0.25">
      <c r="B122" s="35" t="s">
        <v>165</v>
      </c>
      <c r="C122" s="22" t="s">
        <v>123</v>
      </c>
      <c r="D122" s="38" t="str">
        <f>IF(DATOS!D122&lt;&gt;0,DATOS!D122*UNITARIOS!D122,"")</f>
        <v/>
      </c>
      <c r="E122" s="38" t="str">
        <f>IF(DATOS!E122&lt;&gt;0,DATOS!E122*UNITARIOS!E122,"")</f>
        <v/>
      </c>
      <c r="F122" s="38" t="str">
        <f>IF(DATOS!F122&lt;&gt;0,DATOS!F122*UNITARIOS!F122,"")</f>
        <v/>
      </c>
      <c r="G122" s="39" t="str">
        <f>IF(DATOS!G122&lt;&gt;0,DATOS!G122,"")</f>
        <v/>
      </c>
      <c r="H122" s="12" t="str">
        <f>IF(DATOS!H122&lt;&gt;0,DATOS!H122*UNITARIOS!H122,"")</f>
        <v/>
      </c>
      <c r="I122" s="45">
        <f>SUM(D122:H122)</f>
        <v>0</v>
      </c>
    </row>
    <row r="123" spans="1:9" x14ac:dyDescent="0.25">
      <c r="B123" s="35"/>
      <c r="D123" s="37"/>
      <c r="E123" s="37"/>
      <c r="F123" s="37"/>
      <c r="G123" s="37"/>
    </row>
    <row r="124" spans="1:9" x14ac:dyDescent="0.25">
      <c r="B124" s="35"/>
      <c r="D124" s="37"/>
      <c r="E124" s="37"/>
      <c r="F124" s="37"/>
      <c r="G124" s="37"/>
    </row>
    <row r="125" spans="1:9" ht="15.75" x14ac:dyDescent="0.25">
      <c r="A125" s="3" t="s">
        <v>81</v>
      </c>
      <c r="B125" s="35"/>
      <c r="D125" s="37"/>
      <c r="E125" s="37"/>
      <c r="F125" s="37"/>
      <c r="G125" s="37"/>
    </row>
    <row r="126" spans="1:9" x14ac:dyDescent="0.25">
      <c r="B126" s="35"/>
      <c r="D126" s="37"/>
      <c r="E126" s="37"/>
      <c r="F126" s="37"/>
      <c r="G126" s="37"/>
    </row>
    <row r="127" spans="1:9" ht="140.25" x14ac:dyDescent="0.25">
      <c r="B127" s="35" t="s">
        <v>166</v>
      </c>
      <c r="C127" s="22" t="s">
        <v>123</v>
      </c>
      <c r="D127" s="38">
        <f>IF(DATOS!D127&lt;&gt;0,DATOS!D127*UNITARIOS!D127,"")</f>
        <v>90</v>
      </c>
      <c r="E127" s="37"/>
      <c r="F127" s="37"/>
      <c r="G127" s="37"/>
      <c r="I127" s="45">
        <f>SUM(D127:H127)</f>
        <v>90</v>
      </c>
    </row>
    <row r="128" spans="1:9" x14ac:dyDescent="0.25">
      <c r="B128" s="35"/>
      <c r="D128" s="37"/>
      <c r="E128" s="37"/>
      <c r="F128" s="37"/>
      <c r="G128" s="37"/>
    </row>
    <row r="129" spans="1:9" ht="76.5" x14ac:dyDescent="0.25">
      <c r="B129" s="35" t="s">
        <v>167</v>
      </c>
      <c r="C129" s="22" t="s">
        <v>123</v>
      </c>
      <c r="D129" s="38">
        <f>IF(DATOS!D129&lt;&gt;0,DATOS!D129*UNITARIOS!D129,"")</f>
        <v>75</v>
      </c>
      <c r="E129" s="37"/>
      <c r="F129" s="37"/>
      <c r="G129" s="37"/>
      <c r="I129" s="45">
        <f>SUM(D129:H129)</f>
        <v>75</v>
      </c>
    </row>
    <row r="130" spans="1:9" x14ac:dyDescent="0.25">
      <c r="B130" s="35"/>
      <c r="D130" s="37"/>
      <c r="E130" s="37"/>
      <c r="F130" s="37"/>
      <c r="G130" s="37"/>
    </row>
    <row r="131" spans="1:9" x14ac:dyDescent="0.25">
      <c r="B131" s="35" t="s">
        <v>83</v>
      </c>
      <c r="C131" s="22" t="s">
        <v>123</v>
      </c>
      <c r="D131" s="38" t="str">
        <f>IF(DATOS!D131&lt;&gt;0,DATOS!D131*UNITARIOS!D131,"")</f>
        <v/>
      </c>
      <c r="E131" s="37"/>
      <c r="F131" s="37"/>
      <c r="G131" s="37"/>
      <c r="I131" s="45">
        <f>SUM(D131:H131)</f>
        <v>0</v>
      </c>
    </row>
    <row r="132" spans="1:9" x14ac:dyDescent="0.25">
      <c r="B132" s="35"/>
      <c r="D132" s="37" t="s">
        <v>85</v>
      </c>
      <c r="E132" s="37" t="s">
        <v>57</v>
      </c>
      <c r="F132" s="37"/>
      <c r="G132" s="37"/>
    </row>
    <row r="133" spans="1:9" ht="51" x14ac:dyDescent="0.25">
      <c r="B133" s="35" t="s">
        <v>168</v>
      </c>
      <c r="C133" s="22" t="s">
        <v>123</v>
      </c>
      <c r="D133" s="38" t="str">
        <f>IF(DATOS!D133&lt;&gt;0,DATOS!D133*UNITARIOS!D133,"")</f>
        <v/>
      </c>
      <c r="E133" s="38" t="str">
        <f>IF(DATOS!E133&lt;&gt;0,DATOS!E133*UNITARIOS!E133,"")</f>
        <v/>
      </c>
      <c r="F133" s="39" t="str">
        <f>IF(DATOS!F133&lt;&gt;0,DATOS!F133,"")</f>
        <v/>
      </c>
      <c r="G133" s="37"/>
      <c r="I133" s="45">
        <f>SUM(D133:H133)</f>
        <v>0</v>
      </c>
    </row>
    <row r="134" spans="1:9" x14ac:dyDescent="0.25">
      <c r="B134" s="35"/>
      <c r="D134" s="37" t="s">
        <v>85</v>
      </c>
      <c r="E134" s="37" t="s">
        <v>57</v>
      </c>
      <c r="F134" s="37"/>
      <c r="G134" s="37"/>
    </row>
    <row r="135" spans="1:9" ht="76.5" x14ac:dyDescent="0.25">
      <c r="B135" s="35" t="s">
        <v>169</v>
      </c>
      <c r="C135" s="22" t="s">
        <v>126</v>
      </c>
      <c r="D135" s="38" t="str">
        <f>IF(DATOS!D135&lt;&gt;0,DATOS!D135*UNITARIOS!D135,"")</f>
        <v/>
      </c>
      <c r="E135" s="38" t="str">
        <f>IF(DATOS!E135&lt;&gt;0,DATOS!E135*UNITARIOS!E135,"")</f>
        <v/>
      </c>
      <c r="F135" s="39" t="str">
        <f>IF(DATOS!F135&lt;&gt;0,DATOS!F135,"")</f>
        <v/>
      </c>
      <c r="G135" s="37"/>
      <c r="I135" s="45">
        <f>SUM(D135:H135)</f>
        <v>0</v>
      </c>
    </row>
    <row r="136" spans="1:9" x14ac:dyDescent="0.25">
      <c r="B136" s="35"/>
      <c r="D136" s="37" t="s">
        <v>85</v>
      </c>
      <c r="E136" s="37" t="s">
        <v>57</v>
      </c>
      <c r="F136" s="37"/>
      <c r="G136" s="37"/>
    </row>
    <row r="137" spans="1:9" ht="38.25" x14ac:dyDescent="0.25">
      <c r="B137" s="35" t="s">
        <v>170</v>
      </c>
      <c r="C137" s="22" t="s">
        <v>123</v>
      </c>
      <c r="D137" s="38" t="str">
        <f>IF(DATOS!D137&lt;&gt;0,DATOS!D137*UNITARIOS!D137,"")</f>
        <v/>
      </c>
      <c r="E137" s="38" t="str">
        <f>IF(DATOS!E137&lt;&gt;0,DATOS!E137*UNITARIOS!E137,"")</f>
        <v/>
      </c>
      <c r="F137" s="39" t="str">
        <f>IF(DATOS!F137&lt;&gt;0,DATOS!F137,"")</f>
        <v/>
      </c>
      <c r="G137" s="37"/>
      <c r="I137" s="45">
        <f>SUM(D137:H137)</f>
        <v>0</v>
      </c>
    </row>
    <row r="138" spans="1:9" x14ac:dyDescent="0.25">
      <c r="B138" s="35"/>
      <c r="D138" s="37" t="s">
        <v>85</v>
      </c>
      <c r="E138" s="37" t="s">
        <v>57</v>
      </c>
      <c r="F138" s="37"/>
      <c r="G138" s="37"/>
    </row>
    <row r="139" spans="1:9" ht="51" x14ac:dyDescent="0.25">
      <c r="B139" s="35" t="s">
        <v>171</v>
      </c>
      <c r="C139" s="22" t="s">
        <v>126</v>
      </c>
      <c r="D139" s="38" t="str">
        <f>IF(DATOS!D139&lt;&gt;0,DATOS!D139*UNITARIOS!D139,"")</f>
        <v/>
      </c>
      <c r="E139" s="38" t="str">
        <f>IF(DATOS!E139&lt;&gt;0,DATOS!E139*UNITARIOS!E139,"")</f>
        <v/>
      </c>
      <c r="F139" s="39" t="str">
        <f>IF(DATOS!F139&lt;&gt;0,DATOS!F139,"")</f>
        <v/>
      </c>
      <c r="G139" s="37"/>
      <c r="I139" s="45">
        <f>SUM(D139:H139)</f>
        <v>0</v>
      </c>
    </row>
    <row r="140" spans="1:9" x14ac:dyDescent="0.25">
      <c r="B140" s="35"/>
      <c r="D140" s="37"/>
      <c r="E140" s="37"/>
      <c r="F140" s="37"/>
      <c r="G140" s="37"/>
    </row>
    <row r="141" spans="1:9" x14ac:dyDescent="0.25">
      <c r="B141" s="35"/>
      <c r="D141" s="37"/>
      <c r="E141" s="37"/>
      <c r="F141" s="37"/>
      <c r="G141" s="37"/>
    </row>
    <row r="142" spans="1:9" ht="15.75" x14ac:dyDescent="0.25">
      <c r="A142" s="3" t="s">
        <v>114</v>
      </c>
      <c r="B142" s="35"/>
      <c r="D142" s="37"/>
      <c r="E142" s="37"/>
      <c r="F142" s="37"/>
      <c r="G142" s="37"/>
    </row>
    <row r="143" spans="1:9" x14ac:dyDescent="0.25">
      <c r="B143" s="35"/>
      <c r="D143" s="37"/>
      <c r="E143" s="37"/>
      <c r="F143" s="37"/>
      <c r="G143" s="37"/>
    </row>
    <row r="144" spans="1:9" x14ac:dyDescent="0.25">
      <c r="B144" s="35" t="str">
        <f ca="1">DATOS!B144</f>
        <v>…</v>
      </c>
      <c r="C144" s="23"/>
      <c r="D144" s="39" t="str">
        <f>IF(DATOS!D144&lt;&gt;0,DATOS!D144,"")</f>
        <v/>
      </c>
      <c r="E144" s="37"/>
      <c r="F144" s="37"/>
      <c r="G144" s="37"/>
      <c r="I144" s="45">
        <f>SUM(D144:H144)</f>
        <v>0</v>
      </c>
    </row>
    <row r="145" spans="1:9" x14ac:dyDescent="0.25">
      <c r="B145" s="35"/>
      <c r="D145" s="37"/>
      <c r="E145" s="37"/>
      <c r="F145" s="37"/>
      <c r="G145" s="37"/>
    </row>
    <row r="146" spans="1:9" x14ac:dyDescent="0.25">
      <c r="B146" s="35" t="str">
        <f ca="1">DATOS!B146</f>
        <v>..</v>
      </c>
      <c r="C146" s="23"/>
      <c r="D146" s="39" t="str">
        <f>IF(DATOS!D146&lt;&gt;0,DATOS!D146,"")</f>
        <v/>
      </c>
      <c r="E146" s="37"/>
      <c r="F146" s="37"/>
      <c r="G146" s="37"/>
      <c r="I146" s="45">
        <f>SUM(D146:H146)</f>
        <v>0</v>
      </c>
    </row>
    <row r="147" spans="1:9" x14ac:dyDescent="0.25">
      <c r="B147" s="35"/>
      <c r="D147" s="37"/>
      <c r="E147" s="37"/>
      <c r="F147" s="37"/>
      <c r="G147" s="37"/>
    </row>
    <row r="148" spans="1:9" x14ac:dyDescent="0.25">
      <c r="B148" s="35" t="str">
        <f ca="1">DATOS!B148</f>
        <v>..</v>
      </c>
      <c r="C148" s="23"/>
      <c r="D148" s="39" t="str">
        <f>IF(DATOS!D148&lt;&gt;0,DATOS!D148,"")</f>
        <v/>
      </c>
      <c r="E148" s="37"/>
      <c r="F148" s="37"/>
      <c r="G148" s="37"/>
      <c r="I148" s="45">
        <f>SUM(D148:H148)</f>
        <v>0</v>
      </c>
    </row>
    <row r="149" spans="1:9" x14ac:dyDescent="0.25">
      <c r="B149" s="35"/>
      <c r="D149" s="37"/>
      <c r="E149" s="37"/>
      <c r="F149" s="37"/>
      <c r="G149" s="37"/>
    </row>
    <row r="150" spans="1:9" x14ac:dyDescent="0.25">
      <c r="B150" s="35" t="str">
        <f ca="1">DATOS!B150</f>
        <v>..</v>
      </c>
      <c r="C150" s="23"/>
      <c r="D150" s="39" t="str">
        <f>IF(DATOS!D150&lt;&gt;0,DATOS!D150,"")</f>
        <v/>
      </c>
      <c r="E150" s="37"/>
      <c r="F150" s="37"/>
      <c r="G150" s="37"/>
      <c r="I150" s="45">
        <f>SUM(D150:H150)</f>
        <v>0</v>
      </c>
    </row>
    <row r="151" spans="1:9" x14ac:dyDescent="0.25">
      <c r="B151" s="35"/>
      <c r="D151" s="37"/>
      <c r="E151" s="37"/>
      <c r="F151" s="37"/>
      <c r="G151" s="37"/>
    </row>
    <row r="152" spans="1:9" x14ac:dyDescent="0.25">
      <c r="B152" s="35" t="str">
        <f ca="1">DATOS!B152</f>
        <v>..</v>
      </c>
      <c r="C152" s="23"/>
      <c r="D152" s="39" t="str">
        <f>IF(DATOS!D152&lt;&gt;0,DATOS!D152,"")</f>
        <v/>
      </c>
      <c r="E152" s="37"/>
      <c r="F152" s="37"/>
      <c r="G152" s="37"/>
      <c r="I152" s="45">
        <f>SUM(D152:H152)</f>
        <v>0</v>
      </c>
    </row>
    <row r="153" spans="1:9" x14ac:dyDescent="0.25">
      <c r="B153" s="35"/>
      <c r="D153" s="37"/>
      <c r="E153" s="37"/>
      <c r="F153" s="37"/>
      <c r="G153" s="37"/>
    </row>
    <row r="154" spans="1:9" x14ac:dyDescent="0.25">
      <c r="B154" s="35"/>
      <c r="D154" s="37"/>
      <c r="E154" s="37"/>
      <c r="F154" s="37"/>
      <c r="G154" s="37"/>
    </row>
    <row r="155" spans="1:9" x14ac:dyDescent="0.25">
      <c r="B155" s="35"/>
      <c r="D155" s="37"/>
      <c r="E155" s="37"/>
      <c r="F155" s="37"/>
      <c r="G155" s="37"/>
    </row>
    <row r="156" spans="1:9" x14ac:dyDescent="0.25">
      <c r="D156" s="37"/>
      <c r="E156" s="37"/>
      <c r="F156" s="37"/>
      <c r="G156" s="37"/>
    </row>
    <row r="157" spans="1:9" ht="15.75" x14ac:dyDescent="0.25">
      <c r="A157" s="26"/>
      <c r="B157" s="36"/>
      <c r="C157" s="27"/>
      <c r="D157" s="27"/>
      <c r="E157" s="28" t="s">
        <v>116</v>
      </c>
      <c r="F157" s="27"/>
      <c r="G157" s="27"/>
      <c r="H157" s="26"/>
      <c r="I157" s="47">
        <f>SUM(I7:I152)</f>
        <v>3196</v>
      </c>
    </row>
  </sheetData>
  <pageMargins left="0.7" right="0.7" top="0.75" bottom="0.75" header="0.3" footer="0.3"/>
  <pageSetup paperSize="9"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dimension ref="A2:H33"/>
  <sheetViews>
    <sheetView workbookViewId="0">
      <selection activeCell="J5" sqref="J5"/>
    </sheetView>
  </sheetViews>
  <sheetFormatPr baseColWidth="10" defaultRowHeight="15" x14ac:dyDescent="0.25"/>
  <cols>
    <col min="2" max="2" width="64.7109375" customWidth="1"/>
    <col min="4" max="6" width="0" hidden="1" customWidth="1"/>
    <col min="7" max="7" width="5" customWidth="1"/>
    <col min="8" max="8" width="11.42578125" style="50"/>
  </cols>
  <sheetData>
    <row r="2" spans="1:8" x14ac:dyDescent="0.25">
      <c r="B2" s="53" t="str">
        <f>DATOS!B2</f>
        <v>Presupuesto : c/ AMERIQUES, 11 - EL PERELLÓ - SUECA</v>
      </c>
    </row>
    <row r="5" spans="1:8" x14ac:dyDescent="0.25">
      <c r="A5" s="51" t="s">
        <v>187</v>
      </c>
      <c r="B5" s="51" t="s">
        <v>185</v>
      </c>
      <c r="C5" s="51" t="s">
        <v>186</v>
      </c>
      <c r="D5" s="51"/>
      <c r="E5" s="51"/>
      <c r="F5" s="51"/>
      <c r="G5" s="51"/>
      <c r="H5" s="52" t="s">
        <v>182</v>
      </c>
    </row>
    <row r="6" spans="1:8" ht="6.75" customHeight="1" x14ac:dyDescent="0.25">
      <c r="A6" s="51"/>
      <c r="B6" s="51"/>
      <c r="C6" s="51"/>
      <c r="D6" s="51"/>
      <c r="E6" s="51"/>
      <c r="F6" s="51"/>
      <c r="G6" s="51"/>
      <c r="H6" s="52"/>
    </row>
    <row r="7" spans="1:8" ht="60" x14ac:dyDescent="0.25">
      <c r="A7" s="49">
        <f>IFERROR(VLOOKUP(Hoja2!G2,DATOS!$A$7:$G$200,1,FALSE),"")</f>
        <v>1</v>
      </c>
      <c r="B7" s="49" t="str">
        <f>IFERROR(VLOOKUP(Hoja2!G2,DATOS!$A$7:$G$200,2,FALSE),"")</f>
        <v>Demolición de pavimento existente en LA ZONA DE ACTUACIÓN, de baldosas de piedra natural, terrazo o gres, y picado del material de agarre, con medios manuales y carga manual de escombros sobre camión o contenedor.</v>
      </c>
      <c r="C7" s="49" t="str">
        <f>IFERROR((VLOOKUP(Hoja2!G2,DATOS!$A$7:$G$200,3,FALSE)),"")</f>
        <v>m2</v>
      </c>
      <c r="D7" s="49">
        <f>IFERROR(IF((VLOOKUP(Hoja2!G2,DATOS!$A$7:$G$200,4,FALSE))&lt;&gt;0,(IFERROR((VLOOKUP(Hoja2!G2,DATOS!$A$7:$G$200,4,FALSE)),"")),""),"")</f>
        <v>5</v>
      </c>
      <c r="E7" s="49" t="str">
        <f>IFERROR(IF((VLOOKUP(Hoja2!G2,DATOS!$A$7:$G$200,5,FALSE))&lt;&gt;0,(IFERROR((VLOOKUP(Hoja2!G2,DATOS!$A$7:$G$200,5,FALSE)),"")),""),"")</f>
        <v/>
      </c>
      <c r="F7" s="49" t="str">
        <f>IFERROR(IF((VLOOKUP(Hoja2!G2,DATOS!$A$7:$G$200,6,FALSE))&lt;&gt;0,(IFERROR((VLOOKUP(Hoja2!G2,DATOS!$A$7:$G$200,6,FALSE)),"")),""),"")</f>
        <v/>
      </c>
      <c r="H7" s="50">
        <f>IF(SUM(D7:F7)&lt;&gt;0,SUM(D7:F7),"")</f>
        <v>5</v>
      </c>
    </row>
    <row r="8" spans="1:8" ht="6" customHeight="1" x14ac:dyDescent="0.25">
      <c r="B8" s="49"/>
      <c r="C8" s="49"/>
      <c r="D8" s="49"/>
      <c r="E8" s="49"/>
      <c r="F8" s="49"/>
      <c r="H8" s="50" t="str">
        <f t="shared" ref="H8:H33" si="0">IF(SUM(D8:F8)&lt;&gt;0,SUM(D8:F8),"")</f>
        <v/>
      </c>
    </row>
    <row r="9" spans="1:8" ht="29.25" customHeight="1" x14ac:dyDescent="0.25">
      <c r="A9" s="49">
        <f>IFERROR(VLOOKUP(Hoja2!G4,DATOS!$A$7:$G$200,1,FALSE),"")</f>
        <v>2</v>
      </c>
      <c r="B9" s="49" t="str">
        <f>IFERROR(VLOOKUP(Hoja2!G4,DATOS!$A$7:$G$200,2,FALSE),"")</f>
        <v>Demolición de otros elementos existentes el la zona de actuación. Sin recuperación del material.</v>
      </c>
      <c r="C9" s="49" t="str">
        <f>IFERROR((VLOOKUP(Hoja2!G4,DATOS!$A$7:$G$200,3,FALSE)),"")</f>
        <v>ud</v>
      </c>
      <c r="D9" s="49">
        <f>IFERROR(IF((VLOOKUP(Hoja2!G4,DATOS!$A$7:$G$200,4,FALSE))&lt;&gt;0,(IFERROR((VLOOKUP(Hoja2!G4,DATOS!$A$7:$G$200,4,FALSE)),"")),""),"")</f>
        <v>1</v>
      </c>
      <c r="E9" s="49" t="str">
        <f>IFERROR(IF((VLOOKUP(Hoja2!G4,DATOS!$A$7:$G$200,5,FALSE))&lt;&gt;0,(IFERROR((VLOOKUP(Hoja2!G4,DATOS!$A$7:$G$200,5,FALSE)),"")),""),"")</f>
        <v/>
      </c>
      <c r="F9" s="49" t="str">
        <f>IFERROR(IF((VLOOKUP(Hoja2!G4,DATOS!$A$7:$G$200,6,FALSE))&lt;&gt;0,(IFERROR((VLOOKUP(Hoja2!G4,DATOS!$A$7:$G$200,6,FALSE)),"")),""),"")</f>
        <v/>
      </c>
      <c r="H9" s="50">
        <f t="shared" si="0"/>
        <v>1</v>
      </c>
    </row>
    <row r="10" spans="1:8" ht="9" customHeight="1" x14ac:dyDescent="0.25">
      <c r="H10" s="50" t="str">
        <f t="shared" si="0"/>
        <v/>
      </c>
    </row>
    <row r="11" spans="1:8" x14ac:dyDescent="0.25">
      <c r="A11" s="49">
        <f>IFERROR(VLOOKUP(Hoja2!G6,DATOS!$A$7:$G$200,1,FALSE),"")</f>
        <v>3</v>
      </c>
      <c r="B11" s="49" t="str">
        <f>IFERROR(VLOOKUP(Hoja2!G6,DATOS!$A$7:$G$200,2,FALSE),"")</f>
        <v xml:space="preserve">Formación de rampa pendiente máxima inferior al 10% </v>
      </c>
      <c r="C11" s="49" t="str">
        <f>IFERROR((VLOOKUP(Hoja2!G6,DATOS!$A$7:$G$200,3,FALSE)),"")</f>
        <v>ud</v>
      </c>
      <c r="D11" s="49" t="str">
        <f>IFERROR(IF((VLOOKUP(Hoja2!G6,DATOS!$A$7:$G$200,4,FALSE))&lt;&gt;0,(IFERROR((VLOOKUP(Hoja2!G6,DATOS!$A$7:$G$200,4,FALSE)),"")),""),"")</f>
        <v/>
      </c>
      <c r="E11" s="49">
        <f>IFERROR(IF((VLOOKUP(Hoja2!G6,DATOS!$A$7:$G$200,5,FALSE))&lt;&gt;0,(IFERROR((VLOOKUP(Hoja2!G6,DATOS!$A$7:$G$200,5,FALSE)),"")),""),"")</f>
        <v>8</v>
      </c>
      <c r="F11" s="49" t="str">
        <f>IFERROR(IF((VLOOKUP(Hoja2!G6,DATOS!$A$7:$G$200,6,FALSE))&lt;&gt;0,(IFERROR((VLOOKUP(Hoja2!G6,DATOS!$A$7:$G$200,6,FALSE)),"")),""),"")</f>
        <v/>
      </c>
      <c r="H11" s="50">
        <f t="shared" si="0"/>
        <v>8</v>
      </c>
    </row>
    <row r="12" spans="1:8" ht="9" customHeight="1" x14ac:dyDescent="0.25">
      <c r="H12" s="50" t="str">
        <f t="shared" si="0"/>
        <v/>
      </c>
    </row>
    <row r="13" spans="1:8" ht="75" x14ac:dyDescent="0.25">
      <c r="A13" s="49">
        <f>IFERROR(VLOOKUP(Hoja2!G8,DATOS!$A$7:$G$200,1,FALSE),"")</f>
        <v>4</v>
      </c>
      <c r="B13" s="49" t="str">
        <f>IFERROR(VLOOKUP(Hoja2!G8,DATOS!$A$7:$G$200,2,FALSE),"")</f>
        <v>Solado de baldosas cerámicas de gres porcelánico, 2/0/-/-, de 60x30 cm, a elegir de entre las propuestas, recibidas con mortero de cemento M-5 de 3 cm de espesor y rejuntadas con lechada de cemento blanco, L, BL-V 22,5, para junta mínima (entre 1,5 y 3 mm), coloreada con la misma tonalidad de las piezas.</v>
      </c>
      <c r="C13" s="49" t="str">
        <f>IFERROR((VLOOKUP(Hoja2!G8,DATOS!$A$7:$G$200,3,FALSE)),"")</f>
        <v>m2</v>
      </c>
      <c r="D13" s="49">
        <f>IFERROR(IF((VLOOKUP(Hoja2!G8,DATOS!$A$7:$G$200,4,FALSE))&lt;&gt;0,(IFERROR((VLOOKUP(Hoja2!G8,DATOS!$A$7:$G$200,4,FALSE)),"")),""),"")</f>
        <v>8</v>
      </c>
      <c r="E13" s="49" t="str">
        <f>IFERROR(IF((VLOOKUP(Hoja2!G8,DATOS!$A$7:$G$200,5,FALSE))&lt;&gt;0,(IFERROR((VLOOKUP(Hoja2!G8,DATOS!$A$7:$G$200,5,FALSE)),"")),""),"")</f>
        <v/>
      </c>
      <c r="F13" s="49" t="str">
        <f>IFERROR(IF((VLOOKUP(Hoja2!G8,DATOS!$A$7:$G$200,6,FALSE))&lt;&gt;0,(IFERROR((VLOOKUP(Hoja2!G8,DATOS!$A$7:$G$200,6,FALSE)),"")),""),"")</f>
        <v/>
      </c>
      <c r="H13" s="50">
        <f t="shared" si="0"/>
        <v>8</v>
      </c>
    </row>
    <row r="14" spans="1:8" ht="9" customHeight="1" x14ac:dyDescent="0.25">
      <c r="H14" s="50" t="str">
        <f t="shared" si="0"/>
        <v/>
      </c>
    </row>
    <row r="15" spans="1:8" ht="75" x14ac:dyDescent="0.25">
      <c r="A15" s="49">
        <f>IFERROR(VLOOKUP(Hoja2!G10,DATOS!$A$7:$G$200,1,FALSE),"")</f>
        <v>5</v>
      </c>
      <c r="B15" s="49" t="str">
        <f>IFERROR(VLOOKUP(Hoja2!G10,DATOS!$A$7:$G$200,2,FALSE),"")</f>
        <v>Enlucido de yeso de aplicación en capa fina C6 en una superficie previamente guarnecida, sobre paramento vertical, de hasta 3 m de altura./Enfoscado de cemento, a buena vista, aplicado sobre un paramento vertical interior, hasta 3 m de altura, acabado superficial fratasado, con mortero de cemento M-5.</v>
      </c>
      <c r="C15" s="49" t="str">
        <f>IFERROR((VLOOKUP(Hoja2!G10,DATOS!$A$7:$G$200,3,FALSE)),"")</f>
        <v>m2</v>
      </c>
      <c r="D15" s="49">
        <f>IFERROR(IF((VLOOKUP(Hoja2!G10,DATOS!$A$7:$G$200,4,FALSE))&lt;&gt;0,(IFERROR((VLOOKUP(Hoja2!G10,DATOS!$A$7:$G$200,4,FALSE)),"")),""),"")</f>
        <v>10</v>
      </c>
      <c r="E15" s="49" t="str">
        <f>IFERROR(IF((VLOOKUP(Hoja2!G10,DATOS!$A$7:$G$200,5,FALSE))&lt;&gt;0,(IFERROR((VLOOKUP(Hoja2!G10,DATOS!$A$7:$G$200,5,FALSE)),"")),""),"")</f>
        <v/>
      </c>
      <c r="F15" s="49" t="str">
        <f>IFERROR(IF((VLOOKUP(Hoja2!G10,DATOS!$A$7:$G$200,6,FALSE))&lt;&gt;0,(IFERROR((VLOOKUP(Hoja2!G10,DATOS!$A$7:$G$200,6,FALSE)),"")),""),"")</f>
        <v/>
      </c>
      <c r="H15" s="50">
        <f t="shared" si="0"/>
        <v>10</v>
      </c>
    </row>
    <row r="16" spans="1:8" ht="6" customHeight="1" x14ac:dyDescent="0.25">
      <c r="H16" s="50" t="str">
        <f t="shared" si="0"/>
        <v/>
      </c>
    </row>
    <row r="17" spans="1:8" ht="45" x14ac:dyDescent="0.25">
      <c r="A17" s="49">
        <f>IFERROR(VLOOKUP(Hoja2!G12,DATOS!$A$7:$G$200,1,FALSE),"")</f>
        <v>6</v>
      </c>
      <c r="B17" s="49" t="str">
        <f>IFERROR(VLOOKUP(Hoja2!G12,DATOS!$A$7:$G$200,2,FALSE),"")</f>
        <v>Pintura plástica lisa mate color, en interiores,en paramentos horizontales y verticales, dos manos. Incluso lijado, mano de imprimación con plástico diluído, plastecido, lijado y acabado.</v>
      </c>
      <c r="C17" s="49" t="str">
        <f>IFERROR((VLOOKUP(Hoja2!G12,DATOS!$A$7:$G$200,3,FALSE)),"")</f>
        <v>ud</v>
      </c>
      <c r="D17" s="49">
        <f>IFERROR(IF((VLOOKUP(Hoja2!G12,DATOS!$A$7:$G$200,4,FALSE))&lt;&gt;0,(IFERROR((VLOOKUP(Hoja2!G12,DATOS!$A$7:$G$200,4,FALSE)),"")),""),"")</f>
        <v>1</v>
      </c>
      <c r="E17" s="49" t="str">
        <f>IFERROR(IF((VLOOKUP(Hoja2!G12,DATOS!$A$7:$G$200,5,FALSE))&lt;&gt;0,(IFERROR((VLOOKUP(Hoja2!G12,DATOS!$A$7:$G$200,5,FALSE)),"")),""),"")</f>
        <v/>
      </c>
      <c r="F17" s="49" t="str">
        <f>IFERROR(IF((VLOOKUP(Hoja2!G12,DATOS!$A$7:$G$200,6,FALSE))&lt;&gt;0,(IFERROR((VLOOKUP(Hoja2!G12,DATOS!$A$7:$G$200,6,FALSE)),"")),""),"")</f>
        <v/>
      </c>
      <c r="H17" s="50">
        <f t="shared" si="0"/>
        <v>1</v>
      </c>
    </row>
    <row r="18" spans="1:8" ht="8.25" customHeight="1" x14ac:dyDescent="0.25">
      <c r="H18" s="50" t="str">
        <f t="shared" si="0"/>
        <v/>
      </c>
    </row>
    <row r="19" spans="1:8" ht="45" x14ac:dyDescent="0.25">
      <c r="A19" s="49">
        <f>IFERROR(VLOOKUP(Hoja2!G14,DATOS!$A$7:$G$200,1,FALSE),"")</f>
        <v>7</v>
      </c>
      <c r="B19" s="49" t="str">
        <f>IFERROR(VLOOKUP(Hoja2!G14,DATOS!$A$7:$G$200,2,FALSE),"")</f>
        <v>Barandilla metálica de 100 cm de altura, diseño según especificaciones, para escalera recta de un tramo, fijada mediante atornillado en obra de fábrica.</v>
      </c>
      <c r="C19" s="49" t="str">
        <f>IFERROR((VLOOKUP(Hoja2!G14,DATOS!$A$7:$G$200,3,FALSE)),"")</f>
        <v>ml</v>
      </c>
      <c r="D19" s="49">
        <f>IFERROR(IF((VLOOKUP(Hoja2!G14,DATOS!$A$7:$G$200,4,FALSE))&lt;&gt;0,(IFERROR((VLOOKUP(Hoja2!G14,DATOS!$A$7:$G$200,4,FALSE)),"")),""),"")</f>
        <v>7.5</v>
      </c>
      <c r="E19" s="49" t="str">
        <f>IFERROR(IF((VLOOKUP(Hoja2!G14,DATOS!$A$7:$G$200,5,FALSE))&lt;&gt;0,(IFERROR((VLOOKUP(Hoja2!G14,DATOS!$A$7:$G$200,5,FALSE)),"")),""),"")</f>
        <v/>
      </c>
      <c r="F19" s="49" t="str">
        <f>IFERROR(IF((VLOOKUP(Hoja2!G14,DATOS!$A$7:$G$200,6,FALSE))&lt;&gt;0,(IFERROR((VLOOKUP(Hoja2!G14,DATOS!$A$7:$G$200,6,FALSE)),"")),""),"")</f>
        <v/>
      </c>
      <c r="H19" s="50">
        <f t="shared" si="0"/>
        <v>7.5</v>
      </c>
    </row>
    <row r="20" spans="1:8" ht="9.75" customHeight="1" x14ac:dyDescent="0.25">
      <c r="H20" s="50" t="str">
        <f t="shared" si="0"/>
        <v/>
      </c>
    </row>
    <row r="21" spans="1:8" x14ac:dyDescent="0.25">
      <c r="A21" s="49">
        <f>IFERROR(VLOOKUP(Hoja2!G16,DATOS!$A$7:$G$200,1,FALSE),"")</f>
        <v>8</v>
      </c>
      <c r="B21" s="49" t="str">
        <f>IFERROR(VLOOKUP(Hoja2!G16,DATOS!$A$7:$G$200,2,FALSE),"")</f>
        <v>Pasamanos realizado en el material especificado, fijado mediante atornillada a obra.</v>
      </c>
      <c r="C21" s="49" t="str">
        <f>IFERROR((VLOOKUP(Hoja2!G16,DATOS!$A$7:$G$200,3,FALSE)),"")</f>
        <v>ml</v>
      </c>
      <c r="D21" s="49">
        <f>IFERROR(IF((VLOOKUP(Hoja2!G16,DATOS!$A$7:$G$200,4,FALSE))&lt;&gt;0,(IFERROR((VLOOKUP(Hoja2!G16,DATOS!$A$7:$G$200,4,FALSE)),"")),""),"")</f>
        <v>7.5</v>
      </c>
      <c r="E21" s="49" t="str">
        <f>IFERROR(IF((VLOOKUP(Hoja2!G16,DATOS!$A$7:$G$200,5,FALSE))&lt;&gt;0,(IFERROR((VLOOKUP(Hoja2!G16,DATOS!$A$7:$G$200,5,FALSE)),"")),""),"")</f>
        <v/>
      </c>
      <c r="F21" s="49" t="str">
        <f>IFERROR(IF((VLOOKUP(Hoja2!G16,DATOS!$A$7:$G$200,6,FALSE))&lt;&gt;0,(IFERROR((VLOOKUP(Hoja2!G16,DATOS!$A$7:$G$200,6,FALSE)),"")),""),"")</f>
        <v/>
      </c>
      <c r="H21" s="50">
        <f t="shared" si="0"/>
        <v>7.5</v>
      </c>
    </row>
    <row r="22" spans="1:8" ht="7.5" customHeight="1" x14ac:dyDescent="0.25">
      <c r="H22" s="50" t="str">
        <f t="shared" si="0"/>
        <v/>
      </c>
    </row>
    <row r="23" spans="1:8" ht="120" x14ac:dyDescent="0.25">
      <c r="A23" s="49">
        <f>IFERROR(VLOOKUP(Hoja2!G18,DATOS!$A$7:$G$200,1,FALSE),"")</f>
        <v>9</v>
      </c>
      <c r="B23" s="49" t="str">
        <f>IFERROR(VLOOKUP(Hoja2!G18,DATOS!$A$7:$G$200,2,FALSE),"")</f>
        <v>Aparato de emergencia con lámpara fluorescente de 165 Lum, con caja de empotrar en material antichoque y autoextingible, con kit de fijación, de superficie (superficie máxima de 33m2), grado de protección IP 223, con base antichoque y difusor de metacrilato, señalización permanente con autonomía superior a 3hora con baterías herméticas recargables, alimentación a 220 V, de 34x13x10cm, incluso base de enchufe, etiqueta de señalización, replanteo, montaje, pequeño material y conexionado.</v>
      </c>
      <c r="C23" s="49" t="str">
        <f>IFERROR((VLOOKUP(Hoja2!G18,DATOS!$A$7:$G$200,3,FALSE)),"")</f>
        <v>ud</v>
      </c>
      <c r="D23" s="49">
        <f>IFERROR(IF((VLOOKUP(Hoja2!G18,DATOS!$A$7:$G$200,4,FALSE))&lt;&gt;0,(IFERROR((VLOOKUP(Hoja2!G18,DATOS!$A$7:$G$200,4,FALSE)),"")),""),"")</f>
        <v>1</v>
      </c>
      <c r="E23" s="49" t="str">
        <f>IFERROR(IF((VLOOKUP(Hoja2!G18,DATOS!$A$7:$G$200,5,FALSE))&lt;&gt;0,(IFERROR((VLOOKUP(Hoja2!G18,DATOS!$A$7:$G$200,5,FALSE)),"")),""),"")</f>
        <v/>
      </c>
      <c r="F23" s="49" t="str">
        <f>IFERROR(IF((VLOOKUP(Hoja2!G18,DATOS!$A$7:$G$200,6,FALSE))&lt;&gt;0,(IFERROR((VLOOKUP(Hoja2!G18,DATOS!$A$7:$G$200,6,FALSE)),"")),""),"")</f>
        <v/>
      </c>
      <c r="H23" s="50">
        <f t="shared" si="0"/>
        <v>1</v>
      </c>
    </row>
    <row r="24" spans="1:8" ht="9" customHeight="1" x14ac:dyDescent="0.25">
      <c r="H24" s="50" t="str">
        <f t="shared" si="0"/>
        <v/>
      </c>
    </row>
    <row r="25" spans="1:8" ht="75" x14ac:dyDescent="0.25">
      <c r="A25" s="49">
        <f>IFERROR(VLOOKUP(Hoja2!G20,DATOS!$A$7:$G$200,1,FALSE),"")</f>
        <v>10</v>
      </c>
      <c r="B25" s="49" t="str">
        <f>IFERROR(VLOOKUP(Hoja2!G20,DATOS!$A$7:$G$200,2,FALSE),"")</f>
        <v>Extintor de polvo seco ABC de 6 Kg de capacidad, eficacia 21A-113B. Colocado en el exterior del recinto de riesgo especial y cad 15 m de recorrido, en cada planta, desde el origen de evacuación (si se actúa en dichas plantas). Incluso soporte, señalización según UNE 23033-1 y DBSI4 2 1 y colocación.</v>
      </c>
      <c r="C25" s="49" t="str">
        <f>IFERROR((VLOOKUP(Hoja2!G20,DATOS!$A$7:$G$200,3,FALSE)),"")</f>
        <v>ud</v>
      </c>
      <c r="D25" s="49">
        <f>IFERROR(IF((VLOOKUP(Hoja2!G20,DATOS!$A$7:$G$200,4,FALSE))&lt;&gt;0,(IFERROR((VLOOKUP(Hoja2!G20,DATOS!$A$7:$G$200,4,FALSE)),"")),""),"")</f>
        <v>1</v>
      </c>
      <c r="E25" s="49" t="str">
        <f>IFERROR(IF((VLOOKUP(Hoja2!G20,DATOS!$A$7:$G$200,5,FALSE))&lt;&gt;0,(IFERROR((VLOOKUP(Hoja2!G20,DATOS!$A$7:$G$200,5,FALSE)),"")),""),"")</f>
        <v/>
      </c>
      <c r="F25" s="49" t="str">
        <f>IFERROR(IF((VLOOKUP(Hoja2!G20,DATOS!$A$7:$G$200,6,FALSE))&lt;&gt;0,(IFERROR((VLOOKUP(Hoja2!G20,DATOS!$A$7:$G$200,6,FALSE)),"")),""),"")</f>
        <v/>
      </c>
      <c r="H25" s="50">
        <f t="shared" si="0"/>
        <v>1</v>
      </c>
    </row>
    <row r="26" spans="1:8" x14ac:dyDescent="0.25">
      <c r="H26" s="50" t="str">
        <f t="shared" si="0"/>
        <v/>
      </c>
    </row>
    <row r="27" spans="1:8" x14ac:dyDescent="0.25">
      <c r="A27" s="49" t="str">
        <f>IFERROR(VLOOKUP(Hoja2!G22,DATOS!$A$7:$G$200,1,FALSE),"")</f>
        <v/>
      </c>
      <c r="B27" s="49" t="str">
        <f>IFERROR(VLOOKUP(Hoja2!G22,DATOS!$A$7:$G$200,2,FALSE),"")</f>
        <v/>
      </c>
      <c r="C27" s="49" t="str">
        <f>IFERROR((VLOOKUP(Hoja2!G22,DATOS!$A$7:$G$200,3,FALSE)),"")</f>
        <v/>
      </c>
      <c r="D27" s="49" t="str">
        <f>IFERROR(IF((VLOOKUP(Hoja2!G22,DATOS!$A$7:$G$200,4,FALSE))&lt;&gt;0,(IFERROR((VLOOKUP(Hoja2!G22,DATOS!$A$7:$G$200,4,FALSE)),"")),""),"")</f>
        <v/>
      </c>
      <c r="E27" s="49" t="str">
        <f>IFERROR(IF((VLOOKUP(Hoja2!G22,DATOS!$A$7:$G$200,5,FALSE))&lt;&gt;0,(IFERROR((VLOOKUP(Hoja2!G22,DATOS!$A$7:$G$200,5,FALSE)),"")),""),"")</f>
        <v/>
      </c>
      <c r="F27" s="49" t="str">
        <f>IFERROR(IF((VLOOKUP(Hoja2!G22,DATOS!$A$7:$G$200,6,FALSE))&lt;&gt;0,(IFERROR((VLOOKUP(Hoja2!G22,DATOS!$A$7:$G$200,6,FALSE)),"")),""),"")</f>
        <v/>
      </c>
      <c r="H27" s="50" t="str">
        <f t="shared" si="0"/>
        <v/>
      </c>
    </row>
    <row r="28" spans="1:8" x14ac:dyDescent="0.25">
      <c r="H28" s="50" t="str">
        <f t="shared" si="0"/>
        <v/>
      </c>
    </row>
    <row r="29" spans="1:8" x14ac:dyDescent="0.25">
      <c r="A29" s="49" t="str">
        <f>IFERROR(VLOOKUP(Hoja2!G24,DATOS!$A$7:$G$200,1,FALSE),"")</f>
        <v/>
      </c>
      <c r="B29" s="49" t="str">
        <f>IFERROR(VLOOKUP(Hoja2!G24,DATOS!$A$7:$G$200,2,FALSE),"")</f>
        <v/>
      </c>
      <c r="C29" s="49" t="str">
        <f>IFERROR((VLOOKUP(Hoja2!G24,DATOS!$A$7:$G$200,3,FALSE)),"")</f>
        <v/>
      </c>
      <c r="D29" s="49" t="str">
        <f>IFERROR(IF((VLOOKUP(Hoja2!G24,DATOS!$A$7:$G$200,4,FALSE))&lt;&gt;0,(IFERROR((VLOOKUP(Hoja2!G24,DATOS!$A$7:$G$200,4,FALSE)),"")),""),"")</f>
        <v/>
      </c>
      <c r="E29" s="49" t="str">
        <f>IFERROR(IF((VLOOKUP(Hoja2!G24,DATOS!$A$7:$G$200,5,FALSE))&lt;&gt;0,(IFERROR((VLOOKUP(Hoja2!G24,DATOS!$A$7:$G$200,5,FALSE)),"")),""),"")</f>
        <v/>
      </c>
      <c r="F29" s="49" t="str">
        <f>IFERROR(IF((VLOOKUP(Hoja2!G24,DATOS!$A$7:$G$200,6,FALSE))&lt;&gt;0,(IFERROR((VLOOKUP(Hoja2!G24,DATOS!$A$7:$G$200,6,FALSE)),"")),""),"")</f>
        <v/>
      </c>
      <c r="H29" s="50" t="str">
        <f t="shared" si="0"/>
        <v/>
      </c>
    </row>
    <row r="30" spans="1:8" x14ac:dyDescent="0.25">
      <c r="H30" s="50" t="str">
        <f t="shared" si="0"/>
        <v/>
      </c>
    </row>
    <row r="31" spans="1:8" x14ac:dyDescent="0.25">
      <c r="A31" s="49" t="str">
        <f>IFERROR(VLOOKUP(Hoja2!G26,DATOS!$A$7:$G$200,1,FALSE),"")</f>
        <v/>
      </c>
      <c r="B31" s="49" t="str">
        <f>IFERROR(VLOOKUP(Hoja2!G26,DATOS!$A$7:$G$200,2,FALSE),"")</f>
        <v/>
      </c>
      <c r="C31" s="49" t="str">
        <f>IFERROR((VLOOKUP(Hoja2!G26,DATOS!$A$7:$G$200,3,FALSE)),"")</f>
        <v/>
      </c>
      <c r="D31" s="49" t="str">
        <f>IFERROR(IF((VLOOKUP(Hoja2!G26,DATOS!$A$7:$G$200,4,FALSE))&lt;&gt;0,(IFERROR((VLOOKUP(Hoja2!G26,DATOS!$A$7:$G$200,4,FALSE)),"")),""),"")</f>
        <v/>
      </c>
      <c r="E31" s="49" t="str">
        <f>IFERROR(IF((VLOOKUP(Hoja2!G26,DATOS!$A$7:$G$200,5,FALSE))&lt;&gt;0,(IFERROR((VLOOKUP(Hoja2!G26,DATOS!$A$7:$G$200,5,FALSE)),"")),""),"")</f>
        <v/>
      </c>
      <c r="F31" s="49" t="str">
        <f>IFERROR(IF((VLOOKUP(Hoja2!G26,DATOS!$A$7:$G$200,6,FALSE))&lt;&gt;0,(IFERROR((VLOOKUP(Hoja2!G26,DATOS!$A$7:$G$200,6,FALSE)),"")),""),"")</f>
        <v/>
      </c>
      <c r="H31" s="50" t="str">
        <f t="shared" si="0"/>
        <v/>
      </c>
    </row>
    <row r="32" spans="1:8" x14ac:dyDescent="0.25">
      <c r="H32" s="50" t="str">
        <f t="shared" si="0"/>
        <v/>
      </c>
    </row>
    <row r="33" spans="1:8" x14ac:dyDescent="0.25">
      <c r="A33" s="49" t="str">
        <f>IFERROR(VLOOKUP(Hoja2!G28,DATOS!$A$7:$G$200,1,FALSE),"")</f>
        <v/>
      </c>
      <c r="B33" s="49" t="str">
        <f>IFERROR(VLOOKUP(Hoja2!G28,DATOS!$A$7:$G$200,2,FALSE),"")</f>
        <v/>
      </c>
      <c r="C33" s="49" t="str">
        <f>IFERROR((VLOOKUP(Hoja2!G28,DATOS!$A$7:$G$200,3,FALSE)),"")</f>
        <v/>
      </c>
      <c r="D33" s="49" t="str">
        <f>IFERROR(IF((VLOOKUP(Hoja2!G28,DATOS!$A$7:$G$200,4,FALSE))&lt;&gt;0,(IFERROR((VLOOKUP(Hoja2!G28,DATOS!$A$7:$G$200,4,FALSE)),"")),""),"")</f>
        <v/>
      </c>
      <c r="E33" s="49" t="str">
        <f>IFERROR(IF((VLOOKUP(Hoja2!G28,DATOS!$A$7:$G$200,5,FALSE))&lt;&gt;0,(IFERROR((VLOOKUP(Hoja2!G28,DATOS!$A$7:$G$200,5,FALSE)),"")),""),"")</f>
        <v/>
      </c>
      <c r="F33" s="49" t="str">
        <f>IFERROR(IF((VLOOKUP(Hoja2!G28,DATOS!$A$7:$G$200,6,FALSE))&lt;&gt;0,(IFERROR((VLOOKUP(Hoja2!G28,DATOS!$A$7:$G$200,6,FALSE)),"")),""),"")</f>
        <v/>
      </c>
      <c r="H33" s="50" t="str">
        <f t="shared" si="0"/>
        <v/>
      </c>
    </row>
  </sheetData>
  <pageMargins left="0.7" right="0.7" top="0.75" bottom="0.75" header="0.3"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3075" r:id="rId4" name="Button 3">
              <controlPr defaultSize="0" print="0" autoFill="0" autoPict="0" macro="[0]!Botón3_Haga_clic_en">
                <anchor moveWithCells="1" sizeWithCells="1">
                  <from>
                    <xdr:col>8</xdr:col>
                    <xdr:colOff>752475</xdr:colOff>
                    <xdr:row>2</xdr:row>
                    <xdr:rowOff>142875</xdr:rowOff>
                  </from>
                  <to>
                    <xdr:col>10</xdr:col>
                    <xdr:colOff>0</xdr:colOff>
                    <xdr:row>4</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G2:G44"/>
  <sheetViews>
    <sheetView workbookViewId="0">
      <selection activeCell="G2" sqref="G2"/>
    </sheetView>
  </sheetViews>
  <sheetFormatPr baseColWidth="10" defaultRowHeight="15" x14ac:dyDescent="0.25"/>
  <sheetData>
    <row r="2" spans="7:7" x14ac:dyDescent="0.25">
      <c r="G2">
        <v>1</v>
      </c>
    </row>
    <row r="4" spans="7:7" x14ac:dyDescent="0.25">
      <c r="G4">
        <v>2</v>
      </c>
    </row>
    <row r="6" spans="7:7" x14ac:dyDescent="0.25">
      <c r="G6">
        <v>3</v>
      </c>
    </row>
    <row r="8" spans="7:7" x14ac:dyDescent="0.25">
      <c r="G8">
        <v>4</v>
      </c>
    </row>
    <row r="10" spans="7:7" x14ac:dyDescent="0.25">
      <c r="G10">
        <v>5</v>
      </c>
    </row>
    <row r="12" spans="7:7" x14ac:dyDescent="0.25">
      <c r="G12">
        <v>6</v>
      </c>
    </row>
    <row r="14" spans="7:7" x14ac:dyDescent="0.25">
      <c r="G14">
        <v>7</v>
      </c>
    </row>
    <row r="16" spans="7:7" x14ac:dyDescent="0.25">
      <c r="G16">
        <v>8</v>
      </c>
    </row>
    <row r="18" spans="7:7" x14ac:dyDescent="0.25">
      <c r="G18">
        <v>9</v>
      </c>
    </row>
    <row r="20" spans="7:7" x14ac:dyDescent="0.25">
      <c r="G20">
        <v>10</v>
      </c>
    </row>
    <row r="22" spans="7:7" x14ac:dyDescent="0.25">
      <c r="G22">
        <v>11</v>
      </c>
    </row>
    <row r="24" spans="7:7" x14ac:dyDescent="0.25">
      <c r="G24">
        <v>12</v>
      </c>
    </row>
    <row r="26" spans="7:7" x14ac:dyDescent="0.25">
      <c r="G26">
        <v>13</v>
      </c>
    </row>
    <row r="28" spans="7:7" x14ac:dyDescent="0.25">
      <c r="G28">
        <v>14</v>
      </c>
    </row>
    <row r="30" spans="7:7" x14ac:dyDescent="0.25">
      <c r="G30">
        <v>15</v>
      </c>
    </row>
    <row r="32" spans="7:7" x14ac:dyDescent="0.25">
      <c r="G32">
        <v>16</v>
      </c>
    </row>
    <row r="34" spans="7:7" x14ac:dyDescent="0.25">
      <c r="G34">
        <v>17</v>
      </c>
    </row>
    <row r="36" spans="7:7" x14ac:dyDescent="0.25">
      <c r="G36">
        <v>18</v>
      </c>
    </row>
    <row r="38" spans="7:7" x14ac:dyDescent="0.25">
      <c r="G38">
        <v>19</v>
      </c>
    </row>
    <row r="40" spans="7:7" x14ac:dyDescent="0.25">
      <c r="G40">
        <v>20</v>
      </c>
    </row>
    <row r="42" spans="7:7" x14ac:dyDescent="0.25">
      <c r="G42">
        <v>21</v>
      </c>
    </row>
    <row r="44" spans="7:7" x14ac:dyDescent="0.25">
      <c r="G44">
        <v>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DATOS</vt:lpstr>
      <vt:lpstr>UNITARIOS</vt:lpstr>
      <vt:lpstr>PRESUPUESTO</vt:lpstr>
      <vt:lpstr>MEDICION</vt:lpstr>
      <vt:lpstr>Hoja2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cps</dc:creator>
  <cp:lastModifiedBy>cps</cp:lastModifiedBy>
  <dcterms:created xsi:type="dcterms:W3CDTF">2015-05-24T17:46:06Z</dcterms:created>
  <dcterms:modified xsi:type="dcterms:W3CDTF">2015-06-10T19:47:00Z</dcterms:modified>
</cp:coreProperties>
</file>